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oblast Jih\0511-2\"/>
    </mc:Choice>
  </mc:AlternateContent>
  <xr:revisionPtr revIDLastSave="0" documentId="13_ncr:1_{128B428C-A828-478A-9BCA-41664655DB5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Rekapitulace" sheetId="3" r:id="rId1"/>
    <sheet name="SO 201" sheetId="2" r:id="rId2"/>
  </sheets>
  <calcPr calcId="191029"/>
</workbook>
</file>

<file path=xl/calcChain.xml><?xml version="1.0" encoding="utf-8"?>
<calcChain xmlns="http://schemas.openxmlformats.org/spreadsheetml/2006/main">
  <c r="I13" i="2" l="1"/>
  <c r="O13" i="2" s="1"/>
  <c r="I9" i="2"/>
  <c r="O9" i="2" s="1"/>
  <c r="I244" i="2" l="1"/>
  <c r="O244" i="2" s="1"/>
  <c r="I240" i="2"/>
  <c r="O240" i="2" s="1"/>
  <c r="I236" i="2"/>
  <c r="O236" i="2" s="1"/>
  <c r="I232" i="2"/>
  <c r="O232" i="2" s="1"/>
  <c r="I228" i="2"/>
  <c r="O228" i="2" s="1"/>
  <c r="I224" i="2"/>
  <c r="O224" i="2" s="1"/>
  <c r="I220" i="2"/>
  <c r="O220" i="2" s="1"/>
  <c r="I216" i="2"/>
  <c r="O216" i="2" s="1"/>
  <c r="I212" i="2"/>
  <c r="O212" i="2" s="1"/>
  <c r="I208" i="2"/>
  <c r="O208" i="2" s="1"/>
  <c r="I204" i="2"/>
  <c r="O204" i="2" s="1"/>
  <c r="I200" i="2"/>
  <c r="O200" i="2" s="1"/>
  <c r="I196" i="2"/>
  <c r="O196" i="2" s="1"/>
  <c r="I192" i="2"/>
  <c r="O192" i="2" s="1"/>
  <c r="I188" i="2"/>
  <c r="O188" i="2" s="1"/>
  <c r="I184" i="2"/>
  <c r="O184" i="2" s="1"/>
  <c r="I180" i="2"/>
  <c r="O180" i="2" s="1"/>
  <c r="I176" i="2"/>
  <c r="O176" i="2" s="1"/>
  <c r="I172" i="2"/>
  <c r="O172" i="2" s="1"/>
  <c r="I168" i="2"/>
  <c r="O168" i="2" s="1"/>
  <c r="I164" i="2"/>
  <c r="O164" i="2" s="1"/>
  <c r="I160" i="2"/>
  <c r="O160" i="2" s="1"/>
  <c r="I156" i="2"/>
  <c r="O156" i="2" s="1"/>
  <c r="I152" i="2"/>
  <c r="O152" i="2" s="1"/>
  <c r="I148" i="2"/>
  <c r="O148" i="2" s="1"/>
  <c r="I144" i="2"/>
  <c r="O144" i="2" s="1"/>
  <c r="I140" i="2"/>
  <c r="O140" i="2" s="1"/>
  <c r="I136" i="2"/>
  <c r="O136" i="2" s="1"/>
  <c r="I132" i="2"/>
  <c r="O132" i="2" s="1"/>
  <c r="I128" i="2"/>
  <c r="O128" i="2" s="1"/>
  <c r="I124" i="2"/>
  <c r="O124" i="2" s="1"/>
  <c r="I120" i="2"/>
  <c r="I115" i="2" s="1"/>
  <c r="I116" i="2"/>
  <c r="O116" i="2" s="1"/>
  <c r="I111" i="2"/>
  <c r="O111" i="2" s="1"/>
  <c r="I107" i="2"/>
  <c r="O107" i="2" s="1"/>
  <c r="I103" i="2"/>
  <c r="I102" i="2" s="1"/>
  <c r="I98" i="2"/>
  <c r="O98" i="2" s="1"/>
  <c r="I94" i="2"/>
  <c r="O94" i="2" s="1"/>
  <c r="I89" i="2"/>
  <c r="O89" i="2" s="1"/>
  <c r="I85" i="2"/>
  <c r="O85" i="2" s="1"/>
  <c r="I81" i="2"/>
  <c r="O81" i="2" s="1"/>
  <c r="I77" i="2"/>
  <c r="O77" i="2" s="1"/>
  <c r="I63" i="2"/>
  <c r="I72" i="2"/>
  <c r="O72" i="2" s="1"/>
  <c r="I68" i="2"/>
  <c r="O68" i="2" s="1"/>
  <c r="I64" i="2"/>
  <c r="O64" i="2" s="1"/>
  <c r="I59" i="2"/>
  <c r="O59" i="2" s="1"/>
  <c r="I55" i="2"/>
  <c r="O55" i="2" s="1"/>
  <c r="I51" i="2"/>
  <c r="O51" i="2" s="1"/>
  <c r="I47" i="2"/>
  <c r="O47" i="2" s="1"/>
  <c r="I37" i="2"/>
  <c r="I42" i="2"/>
  <c r="O42" i="2" s="1"/>
  <c r="I38" i="2"/>
  <c r="O38" i="2" s="1"/>
  <c r="I33" i="2"/>
  <c r="O33" i="2" s="1"/>
  <c r="I29" i="2"/>
  <c r="O29" i="2" s="1"/>
  <c r="I25" i="2"/>
  <c r="O25" i="2" s="1"/>
  <c r="I21" i="2"/>
  <c r="O21" i="2" s="1"/>
  <c r="I17" i="2"/>
  <c r="I93" i="2" l="1"/>
  <c r="O17" i="2"/>
  <c r="I8" i="2"/>
  <c r="D10" i="3"/>
  <c r="O103" i="2"/>
  <c r="I50" i="2"/>
  <c r="I76" i="2"/>
  <c r="O120" i="2"/>
  <c r="I46" i="2"/>
  <c r="I3" i="2" l="1"/>
  <c r="C10" i="3" s="1"/>
  <c r="C6" i="3" s="1"/>
  <c r="E10" i="3" l="1"/>
  <c r="C7" i="3" s="1"/>
</calcChain>
</file>

<file path=xl/sharedStrings.xml><?xml version="1.0" encoding="utf-8"?>
<sst xmlns="http://schemas.openxmlformats.org/spreadsheetml/2006/main" count="748" uniqueCount="306">
  <si>
    <t>EstiCon</t>
  </si>
  <si>
    <t xml:space="preserve">Firma: </t>
  </si>
  <si>
    <t>Rekapitulace ceny</t>
  </si>
  <si>
    <t>Stavba: TP Jih 2 - 2 - III/0511 Šitbořice, most 0511-2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</si>
  <si>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</si>
  <si>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</si>
  <si>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</si>
  <si>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</si>
  <si>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</si>
  <si>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</si>
  <si>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</si>
  <si>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201</t>
  </si>
  <si>
    <t>Most</t>
  </si>
  <si>
    <t>Soupis prací objektu</t>
  </si>
  <si>
    <t>S</t>
  </si>
  <si>
    <t>Stavba:</t>
  </si>
  <si>
    <t>TP Jih 2 - 2</t>
  </si>
  <si>
    <t>III/0511 Šitbořice, most 0511-2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</si>
  <si>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</si>
  <si>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</si>
  <si>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</si>
  <si>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</si>
  <si>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</si>
  <si>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</si>
  <si>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</si>
  <si>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</si>
  <si>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</si>
  <si>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</si>
  <si>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</si>
  <si>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</si>
  <si>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</si>
  <si>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</si>
  <si>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</si>
  <si>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</si>
  <si>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</si>
  <si>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</si>
  <si>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/>
  </si>
  <si>
    <t>POPLATKY ZA SKLÁDKU</t>
  </si>
  <si>
    <t>T</t>
  </si>
  <si>
    <t>PP</t>
  </si>
  <si>
    <t>Odstranění asfaltových vrstev - poplatek za skládku. Hustota materiálu 2.4 t/m^3. položka 11372.</t>
  </si>
  <si>
    <t>VV</t>
  </si>
  <si>
    <t>2.4 * 2.2 = 5,280 [A]</t>
  </si>
  <si>
    <t>TS</t>
  </si>
  <si>
    <t>zahrnuje veškeré poplatky provozovateli skládky související s uložením odpadu na skládce.</t>
  </si>
  <si>
    <t>1</t>
  </si>
  <si>
    <t>Odstranění konstrukci ze železobetonu - poplatek za skládku. Hustota materiálu 2.5 t/m^3. položka 96616.</t>
  </si>
  <si>
    <t>2.5 * 2.352 = 5,880 [A]</t>
  </si>
  <si>
    <t>2</t>
  </si>
  <si>
    <t>Odstranění mostní izolace - poplatek za skládku. Hustota materiálu 2.5 t/m^3, předpoklad 0.02 m^3/m^2. položka 97817.</t>
  </si>
  <si>
    <t>0.02 * 2.5 * 10.71 = 0,536 [A]</t>
  </si>
  <si>
    <t>029412</t>
  </si>
  <si>
    <t>OSTATNÍ POŽADAVKY - VYPRACOVÁNÍ MOSTNÍHO LISTU</t>
  </si>
  <si>
    <t>KUS</t>
  </si>
  <si>
    <t>Vypracování mostního listu včetně zadání do systému BMS.</t>
  </si>
  <si>
    <t>1 = 1,000 [A]</t>
  </si>
  <si>
    <t>zahrnuje veškeré náklady spojené s objednatelem požadovanými pracemi</t>
  </si>
  <si>
    <t>02953</t>
  </si>
  <si>
    <t>OSTATNÍ POŽADAVKY - HLAVNÍ MOSTNÍ PROHLÍDKA</t>
  </si>
  <si>
    <t>Provedení první hlavní prohlídky, včetně zadání do systému BMS.</t>
  </si>
  <si>
    <t>položka zahrnuje :
- úkony dle ČSN 73 6221
- provedení hlavní mostní prohlídky oprávněnou fyzickou nebo právnickou osobou
- vyhotovení záznamu (protokolu), který jednoznačně definuje stav mostu</t>
  </si>
  <si>
    <t>Zemní práce</t>
  </si>
  <si>
    <t>11372</t>
  </si>
  <si>
    <t>FRÉZOVÁNÍ ZPEVNĚNÝCH PLOCH ASFALTOVÝCH</t>
  </si>
  <si>
    <t>M3</t>
  </si>
  <si>
    <t>Odstranění asfaltových vrstev průměrné tl. 0.18 na okrajích vozovky mostu. Položka včetně všech použitých technologií. Odvozná vzdálenost včetně veškeré manipulace v režii zhotovitele._x000D_
(Rozměry a plochy dle "06 Římsy dig. AutoCAD")</t>
  </si>
  <si>
    <t>0.8 * 0.18 * (7.75 + 7.53) = 2,200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</si>
  <si>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</si>
  <si>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12960</t>
  </si>
  <si>
    <t>ČIŠTĚNÍ VODOTEČÍ A MELIORAČ KANÁLŮ OD NÁNOSŮ</t>
  </si>
  <si>
    <t>Vyčištění koryta potoka od nánosů pod mostem._x000D_
(Délka dle "05 Sanace dig. AutoCAD")</t>
  </si>
  <si>
    <t>0.3 * 8,65 * 2,5 = 6,488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</si>
  <si>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</si>
  <si>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Základy</t>
  </si>
  <si>
    <t>285392</t>
  </si>
  <si>
    <t>DODATEČNÉ KOTVENÍ VLEPENÍM BETONÁŘSKÉ VÝZTUŽE D DO 16MM DO VRTŮ</t>
  </si>
  <si>
    <t>Kotvy říms na křídlech á 0,2 m, 40 ks vrtů. Položka včetně vývrtu a chemického kotvení.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</si>
  <si>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</si>
  <si>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</t>
  </si>
  <si>
    <t>Svislé konstrukce</t>
  </si>
  <si>
    <t>31717</t>
  </si>
  <si>
    <t>KOVOVÉ KONSTRUKCE PRO KOTVENÍ ŘÍMSY</t>
  </si>
  <si>
    <t>KG</t>
  </si>
  <si>
    <t>Kotvy říms na mostě á 1 m, 12 ks po 6 kg. Položka včetně vývrtu a chemického kotvení.</t>
  </si>
  <si>
    <t>8 * 6 = 48,000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</si>
  <si>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</si>
  <si>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</si>
  <si>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</si>
  <si>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Železobetonové římsy, beton C30/37 XF4,XD3._x000D_
(Počet, plocha a délka dle "06 Římsy dig. AutoCAD")</t>
  </si>
  <si>
    <t>Levá římsa 0.29 * 5.1 = 1,479 [A]_x000D_
Pravá římsa 0.29 * 5.1 = 1,479 [B]_x000D_
Celkové množství = 2,958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</si>
  <si>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</si>
  <si>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</si>
  <si>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</si>
  <si>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Železobetonové římsy - výztuž B500B (10505 R), 0.16 t/m^3. Kubatura betonu viz položka 317325.</t>
  </si>
  <si>
    <t>0.16 * 2.958 = 0,473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</si>
  <si>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</si>
  <si>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4</t>
  </si>
  <si>
    <t>Vodorovné konstrukce</t>
  </si>
  <si>
    <t>451314</t>
  </si>
  <si>
    <t>PODKLADNÍ A VÝPLŇOVÉ VRSTVY Z PROSTÉHO BETONU C25/30</t>
  </si>
  <si>
    <t>Podkladní beton pod kamennou dlažbu v návaznosti říms._x000D_
(Plochy dle "06 Římsy dig. AutoCAD")</t>
  </si>
  <si>
    <t>(2.3 + 2.3 + 2.3 + 2.3)*0,25 = 2,300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</si>
  <si>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</si>
  <si>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45734</t>
  </si>
  <si>
    <t>VYROVNÁVACÍ A SPÁD BETON ZVLÁŠTNÍ (PLASTBETON)</t>
  </si>
  <si>
    <t>Polymerbeton pro vyrovnání spádové desky před provedením izolace. Čerpaní a rozsah položky jen po souhlasu investora._x000D_
(Délka dle "06 Římsy dig. AutoCAD")</t>
  </si>
  <si>
    <t>0.31*2 = 0,620 [A]</t>
  </si>
  <si>
    <t>položka zahrnuje:
- dodání zvláštního betonu (plastbetonu) předepsané kvality a jeho rozprostření v předepsané tloušťce a v předepsaném tvaru</t>
  </si>
  <si>
    <t>465512</t>
  </si>
  <si>
    <t>DLAŽBY Z LOMOVÉHO KAMENE NA MC</t>
  </si>
  <si>
    <t>Kamenná dlažba návaznosti říms včetně spárování - cementová malta XF4._x000D_
(Plochy dle "06 Římsy dig. AutoCAD")</t>
  </si>
  <si>
    <t>(2.3 + 2.3 + 2.3 + 2.3)*0,2 = 1,840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</si>
  <si>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</si>
  <si>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</si>
  <si>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</si>
  <si>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572214</t>
  </si>
  <si>
    <t>SPOJOVACÍ POSTŘIK Z MODIFIK EMULZE DO 0,5KG/M2</t>
  </si>
  <si>
    <t>M2</t>
  </si>
  <si>
    <t>Spojovací postřik vozovky 0,25 kg/m^2 - vozovka na mostě._x000D_
(Plocha dle položky 575C53)</t>
  </si>
  <si>
    <t>12,16+12,16 = 24,320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</si>
  <si>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</si>
  <si>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574B33</t>
  </si>
  <si>
    <t>ASFALTOVÝ BETON PRO OBRUSNÉ VRSTVY MODIFIK ACO 11 TL. 40MM</t>
  </si>
  <si>
    <t>Asfaltový beton pro obrusnou vrstvu ACO 11+  tl. 0.04 m - vozovka na mostě._x000D_
(Plocha dle položky 575C53)</t>
  </si>
  <si>
    <t>12,16 = 12,160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</si>
  <si>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</si>
  <si>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</si>
  <si>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</si>
  <si>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Asfaltový beton pro ložní vrstvy vozovky ACP 22+ tl. 0.06 m - vozovka na mostě. _x000D_
(Plocha dle položky 575C53)</t>
  </si>
  <si>
    <t>575C53</t>
  </si>
  <si>
    <t>LITÝ ASFALT MA IV (OCHRANA MOSTNÍ IZOLACE) 11 TL. 40MM</t>
  </si>
  <si>
    <t>Litý asfalt MA 11 IV, podkladní vrstva vozovky na mostě tl. 0.04 m. _x000D_
(Rozměry dle "06 Římsy dig. AutoCAD")</t>
  </si>
  <si>
    <t>0.8 * (7.7 + 7.5) = 12,160 [A]</t>
  </si>
  <si>
    <t>6</t>
  </si>
  <si>
    <t>Úpravy povrchů, podlahy, výplně otvorů</t>
  </si>
  <si>
    <t>626112</t>
  </si>
  <si>
    <t>REPROFILACE PODHLEDŮ, SVISLÝCH PLOCH SANAČNÍ MALTOU JEDNOVRST TL 20MM</t>
  </si>
  <si>
    <t>Celoplošná sanace spodní stavby a nosné kosntrukce a ošetření obnažené výztuže - reprofilace povrchu sanační maltou - celkem 80% celkové plochy. Položka je včetně osazení případného lešení pro samotnou sanaci, tryskání a následný nátěr nosné konstrukce, ochranu proti spadu materiálu do řeky._x000D_
("05 Sanace dig. AutoCAD")</t>
  </si>
  <si>
    <t>Čela opěr 8.2 + 8.2 = 16,400 [A]_x000D_
Levé křídlo OP1 1.12 = 1,120 [B]_x000D_
Pravé křídlo OP1 0.7 = 0,700 [C]_x000D_
Levé křídlo OP2 1.21 = 1,210 [D]_x000D_
Pravé křídlo OP2 1.25 = 1,250 [E]_x000D_
Čela nosníků 2 * (0.35 * 3.6) = 2,520 [F]_x000D_
Nosná konstrukce 1 * (2.8 * 8.145) = 22,806 [G]_x000D_
Mezisoučet = 46,006 [H]_x000D_
 h*0,8 = 36,805 [I]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</si>
  <si>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</si>
  <si>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626122</t>
  </si>
  <si>
    <t>REPROFILACE PODHLEDŮ, SVISLÝCH PLOCH SANAČNÍ MALTOU DVOUVRST TL 50MM</t>
  </si>
  <si>
    <t>Celoplošná sanace spodní stavby a nosné kosntrukce a ošetření obnažené výztuže - reprofilace povrchu sanační maltou - celkem 20% celkové plochy. Položka je včetně osazení případného lešení pro samotnou sanaci, tryskání a následný nátěr nosné konstrukce, ochranu proti spadu materiálu do řeky.
("05 Sanace dig. AutoCAD")</t>
  </si>
  <si>
    <t>Čela opěr 8.2 + 8.2 = 16,400 [A]_x000D_
Levé křídlo OP1 1.12 = 1,120 [B]_x000D_
Pravé křídlo OP1 0.7 = 0,700 [C]_x000D_
Levé křídlo OP2 1.21 = 1,210 [D]_x000D_
Pravé křídlo OP2 1.25 = 1,250 [E]_x000D_
Čela nosníků 2 * (0.35 * 3.6) = 2,520 [F]_x000D_
Nosná konstrukce 1 * (2.8 * 8.145) = 22,806 [G]_x000D_
Mezisoučet = 46,006 [H]_x000D_
 h*0,2 = 9,201 [I]</t>
  </si>
  <si>
    <t>7</t>
  </si>
  <si>
    <t>Přidružená stavební výroba</t>
  </si>
  <si>
    <t>711452</t>
  </si>
  <si>
    <t>IZOLACE MOSTOVEK POD VOZOVKOU ASFALTOVÝMI PÁSY S PEČETÍCÍ VRSTVOU</t>
  </si>
  <si>
    <t>Pásová izolace s pečetící vrstvou tl. 10 mm. Pod vozovkou a římsami na mostě._x000D_
(Rozměry dle "06 Římsy dig. AutoCAD")</t>
  </si>
  <si>
    <t>Levá římsa 1.5 * 5.1 = 7,650 [A]_x000D_
Pravá římsa 1.5 * 5.1 = 7,650 [B]_x000D_
Celkové množství = 15,300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</si>
  <si>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</si>
  <si>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</t>
  </si>
  <si>
    <t>OCHRANA IZOLACE NA POVRCHU</t>
  </si>
  <si>
    <t>Ochrana izolace - asfaltový pás s hliníkovou vložkou celoplošně lepený do nátěru za horka. Pod římsami na mostě._x000D_
(Rozměry dle "06 Římsy dig. AutoCAD")</t>
  </si>
  <si>
    <t>Levá římsa 0.6 * 5.1 = 3,060 [A]_x000D_
Pravá římsa 0.6 * 5.1 = 3,060 [B]_x000D_
Celkové množství = 6,120</t>
  </si>
  <si>
    <t>položka zahrnuje:
- dodání  předepsaného ochranného materiálu
- zřízení ochrany izolace</t>
  </si>
  <si>
    <t>78383</t>
  </si>
  <si>
    <t>NÁTĚRY BETON KONSTR TYP S4 (OS-C)</t>
  </si>
  <si>
    <t>Nátěr spodní stavby a nosné konstrukce.
(Rozměry dle "05 Sanace dig. AutoCAD")</t>
  </si>
  <si>
    <t>Čela opěr 8.2 + 8.2 = 16,400 [A]_x000D_
Levé křídlo OP1 1.12 = 1,120 [B]_x000D_
Pravé křídlo OP1 0.7 = 0,700 [C]_x000D_
Levé křídlo OP2 1,21 = 1,210 [D]_x000D_
Pravé křídlo OP2 1,25 = 1,250 [E]_x000D_
Čela nosníků 2 * (0.35 * 3.6) = 2,520 [F]_x000D_
Nosná konstrukce 1 * (2.8 * 8.145) = 22,806 [G]_x000D_
Celkové množství = 46,006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</si>
  <si>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</si>
  <si>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</t>
  </si>
  <si>
    <t>Ostatní konstrukce a práce</t>
  </si>
  <si>
    <t>9113B1</t>
  </si>
  <si>
    <t>SVODIDLO OCEL SILNIČ JEDNOSTR, ÚROVEŇ ZADRŽ H1 -DODÁVKA A MONTÁŽ</t>
  </si>
  <si>
    <t>M</t>
  </si>
  <si>
    <t>Osazení svodidla před/za mostem, včetně krátkého náběhu - dovoz a osazení v režii zhotovitele._x000D_
(Rozměry dle "07 Svodidla dig. AutoCAD")</t>
  </si>
  <si>
    <t>22+24 = 46,000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</si>
  <si>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</si>
  <si>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</si>
  <si>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</si>
  <si>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Osazení nového zábradelního svodidla - dovoz a osazení v režii zhotovitele._x000D_
(Rozměry dle "07 Svodidla dig. AutoCAD")</t>
  </si>
  <si>
    <t>6+6 = 12,000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</si>
  <si>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</si>
  <si>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914122</t>
  </si>
  <si>
    <t>DOPRAVNÍ ZNAČKY ZÁKLADNÍ VELIKOSTI OCELOVÉ FÓLIE TŘ 1 - MONTÁŽ S PŘEMÍSTĚNÍM</t>
  </si>
  <si>
    <t>Přechodné dopravní značení základní velikosti - omezení na trase. Dodávka a montáž, vše v režii zhotovitele. Značky A10 2 ks, A15 2 ks. Značky C4a/b 2 ks, B20a 4 ks, B21a 2 a B26 2 ks ks .
(Počty dle 01 Technická zpráva)</t>
  </si>
  <si>
    <t>14 = 14,000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</si>
  <si>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</si>
  <si>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</si>
  <si>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</si>
  <si>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Přechodné dopravní značení základní velikosti - omezení na trase. Demontáž v režii zhotovitele. Značky Značky A10 2 ks, A15 2 ks. Značky C4a/b 2 ks, B20a 4 ks, B21a 2 a B26 2 ks ks .
(Počty dle 01 Technická zpráva)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</si>
  <si>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</si>
  <si>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</si>
  <si>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</si>
  <si>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</si>
  <si>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Přechodné dopravní značení základní velikosti - omezení na trase. Doba nájmu 
90 dní. Značky A10 2 ks, A15 2 ks. Značky C4a/b 2 ks, B20a 4 ks, B21a 2 a B26 2 ks ks .
(Počty dle 01 Technická zpráva)</t>
  </si>
  <si>
    <t>90 * 14 = 1260,000 [A]</t>
  </si>
  <si>
    <t>položka zahrnuje sazbu za pronájem dopravních značek a zařízení, počet jednotek je určen jako součin počtu značek a počtu dní použití</t>
  </si>
  <si>
    <t>914131</t>
  </si>
  <si>
    <t>DOPRAVNÍ ZNAČKY ZÁKLADNÍ VELIKOSTI OCELOVÉ FÓLIE TŘ 2 - DODÁVKA A MONTÁŽ</t>
  </si>
  <si>
    <t>Dodávka a montáž nových dopravních značek. Značky - ev. č. mostu - 2 ks. Včetně všech potřebných částí (značka, sloupek a kotvení).</t>
  </si>
  <si>
    <t>2 = 2,000 [A]</t>
  </si>
  <si>
    <t>položka zahrnuje:
- dodávku a montáž značek v požadovaném provedení</t>
  </si>
  <si>
    <t>914133</t>
  </si>
  <si>
    <t>DOPRAVNÍ ZNAČKY ZÁKLADNÍ VELIKOSTI OCELOVÉ FÓLIE TŘ 2 - DEMONTÁŽ</t>
  </si>
  <si>
    <t>Demontáž stávajících dopravních značek,předání investorovi. Značky - ev. č. mostu - 2 ks.</t>
  </si>
  <si>
    <t>916112</t>
  </si>
  <si>
    <t>DOPRAV SVĚTLO VÝSTRAŽ SAMOSTATNÉ - MONTÁŽ S PŘESUNEM</t>
  </si>
  <si>
    <t>Přechodné dopravní značení - samostané světlo S7. Dodávka a montáž, vše v režii zhotovitele. Počet 2 ks.
(Počty dle 01 Technická zpráva)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</si>
  <si>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</si>
  <si>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</si>
  <si>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</si>
  <si>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Přechodné dopravní značení - samostané světlo S7 - demontáž v režii zhotovitele. Počet 2 ks.
(Počty dle 01 Technická zpráva)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</si>
  <si>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</si>
  <si>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</si>
  <si>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</si>
  <si>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 - samostané světlo S7 - nájemné. Doba nájmu 90 dní. Počet 2 ks.
(Počty dle 01 Technická zpráva)</t>
  </si>
  <si>
    <t>90 * 2 = 180,000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</si>
  <si>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</si>
  <si>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</si>
  <si>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</si>
  <si>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Přechodné dopravní značení - souprava 5 světel S7. Dodávka a montáž, vše v režii zhotovitele. Počet sad 2 ks.
(Počty dle 01 Technická zpráva)</t>
  </si>
  <si>
    <t>916133</t>
  </si>
  <si>
    <t>DOPRAV SVĚTLO VÝSTRAŽ SOUPRAVA 5KS - DEMONTÁŽ</t>
  </si>
  <si>
    <t>Přechodné dopravní značení - souprava 5 světel S7. Demontáž v režii zhotovitele. Počet sad 2 ks.
(Počty dle 01 Technická zpráva)</t>
  </si>
  <si>
    <t>916139</t>
  </si>
  <si>
    <t>DOPRAVNÍ SVĚTLO VÝSTRAŽNÉ SOUPRAVA 5 KUSŮ - NÁJEMNÉ</t>
  </si>
  <si>
    <t>Přechodné dopravní značení - souprava 5 světel S7 - nájemné. Doba nájmu 90 dní. Počet sad 2 ks.
(Počty dle 01 Technická zpráva)</t>
  </si>
  <si>
    <t>916152</t>
  </si>
  <si>
    <t>SEMAFOROVÁ PŘENOSNÁ SOUPRAVA - MONTÁŽ S PŘESUNEM</t>
  </si>
  <si>
    <t>Přechodné dopravní značení - omezení na trase. Dodávka a montáž, vše v režii zhotovitele. Počet semaforů 2 ks.
(Počty dle 01 Technická zpráva)</t>
  </si>
  <si>
    <t>916153</t>
  </si>
  <si>
    <t>SEMAFOROVÁ PŘENOSNÁ SOUPRAVA - DEMONTÁŽ</t>
  </si>
  <si>
    <t>Přechodné dopravní značení - omezení na trase. Demontáž v režii zhotovitele. Počet semaforů 2 ks.
(Počty dle 01 Technická zpráva)</t>
  </si>
  <si>
    <t>916159</t>
  </si>
  <si>
    <t>SEMAFOROVÁ PŘENOSNÁ SOUPRAVA - NÁJEMNÉ</t>
  </si>
  <si>
    <t>Přechodné dopravní značení - omezení na trase - nájemné. Doba nájmu 9_x000D_
0 dní. Počet semaforů 2 ks.
(Počty dle 01 Technická zpráva)</t>
  </si>
  <si>
    <t>916312</t>
  </si>
  <si>
    <t>DOPRAVNÍ ZÁBRANY Z2 S FÓLIÍ TŘ 1 - MONTÁŽ S PŘESUNEM</t>
  </si>
  <si>
    <t>Přechodné dopravní značení základní velikosti - omezení na trase. Dodávka a montáž, vše v režii zhotovitele. Značka Z2  ks.
(Počty dle 01 Technická zpráva)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</si>
  <si>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</si>
  <si>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</si>
  <si>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</si>
  <si>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Přechodné dopravní značení základní velikosti - omezení na trase. Demontáž v režii zhotovitele. Značka Z2 2 ks.
(Počty dle 01 Technická zpráva)</t>
  </si>
  <si>
    <t>916319</t>
  </si>
  <si>
    <t>DOPRAVNÍ ZÁBRANY Z2 - NÁJEMNÉ</t>
  </si>
  <si>
    <t>Přechodné dopravní značení základní velikosti - omezení na trase. Doba nájmu 9_x000D_
0 dní.  Značka Z2 20 ks.
(Počty dle 01 Technická zpráva)</t>
  </si>
  <si>
    <t>916352</t>
  </si>
  <si>
    <t>SMĚROVACÍ DESKY Z4 OBOUSTR S FÓLIÍ TŘ 1 - MONTÁŽ S PŘESUNEM</t>
  </si>
  <si>
    <t>Přechodné dopravní značení základní velikosti - omezení na trase. Dodávka a montáž, vše v režii zhotovitele. Značka Z4a  ks.
(Počty dle 01 Technická zpráva)</t>
  </si>
  <si>
    <t>5 = 5,000 [A]</t>
  </si>
  <si>
    <t>916353</t>
  </si>
  <si>
    <t>SMĚROVACÍ DESKY Z4 OBOUSTR S FÓLIÍ TŘ 1 - DEMONTÁŽ</t>
  </si>
  <si>
    <t>Přechodné dopravní značení základní velikosti - omezení na trase. Demontáž v režii zhotovitele. Značka Z4a 5 ks.
(Počty dle 01 Technická zpráva)</t>
  </si>
  <si>
    <t>916359</t>
  </si>
  <si>
    <t>SMĚROVACÍ DESKY Z4 OBOUSTR S FÓLIÍ TŘ 1 - NÁJEMNÉ</t>
  </si>
  <si>
    <t>Přechodné dopravní značení základní velikosti - omezení na trase. Doba nájmu 9_x000D_
0 dní. Značka Z4a 20 ks.
(Počty dle 01 Technická zpráva)</t>
  </si>
  <si>
    <t>90 * 5 = 450,000 [A]</t>
  </si>
  <si>
    <t>916712</t>
  </si>
  <si>
    <t>UPEVŇOVACÍ KONSTR - PODKLADNÍ DESKA POD 28KG - MONTÁŽ S PŘESUNEM</t>
  </si>
  <si>
    <t>Přechodné sloupky a patky pro dopravní značení - omezení na trase. Dodávka a montáž, vše v režii zhotovitele. Počet sloupků a patek 23 ks.
(Počty dle 01 Technická zpráva)</t>
  </si>
  <si>
    <t>23 = 23,000 [A]</t>
  </si>
  <si>
    <t>916713</t>
  </si>
  <si>
    <t>UPEVŇOVACÍ KONSTR - PODKLADNÍ DESKA POD 28KG - DEMONTÁŽ</t>
  </si>
  <si>
    <t>Přechodné sloupky a patky pro dopravní značení - omezení na trase. Demontáž v režii zhotovitele. Počet sloupků a patek 23 ks.
(Počty dle 01 Technická zpráva)</t>
  </si>
  <si>
    <t>916719</t>
  </si>
  <si>
    <t>UPEVŇOVACÍ KONSTR - PODKLAD DESKA POD 28KG - NÁJEMNÉ</t>
  </si>
  <si>
    <t>Přechodné sloupky a patky pro dopravní značení - nájemné. Doba nájmu 9_x000D_
0 dní. Počet sloupků a patek 23 ks.
(Počty dle 01 Technická zpráva)</t>
  </si>
  <si>
    <t>90 * 23 = 2070,000 [A]</t>
  </si>
  <si>
    <t>917224</t>
  </si>
  <si>
    <t>SILNIČNÍ A CHODNÍKOVÉ OBRUBY Z BETONOVÝCH OBRUBNÍKŮ ŠÍŘ 150MM</t>
  </si>
  <si>
    <t>Silniční betonové obrubníky k přechodovému klínu 1000/300/150, včetně lože z betonu C25/30 XF4_x000D_
(Délka dle "06 Římsy dig. AutoCAD")</t>
  </si>
  <si>
    <t>4 * 5 = 20,000 [A]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</si>
  <si>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</si>
  <si>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</si>
  <si>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</t>
  </si>
  <si>
    <t>Prořezání podélné spáry u říms._x000D_
(Rozměry dle "06 Římsy dig. AutoCAD")</t>
  </si>
  <si>
    <t>7.1 + 7.1 = 14,200 [A]</t>
  </si>
  <si>
    <t>položka zahrnuje řezání vozovkové vrstvy v předepsané tloušťce, včetně spotřeby vody</t>
  </si>
  <si>
    <t>931326</t>
  </si>
  <si>
    <t>TĚSNĚNÍ DILATAČ SPAR ASF ZÁLIVKOU MODIFIK PRŮŘ DO 800MM2</t>
  </si>
  <si>
    <t>Těsnící zálivka mezi římsou/obrubou a vozovkou na okrajích._x000D_
(Rozměry dle "06 Římsy dig. AutoCAD")</t>
  </si>
  <si>
    <t>7.1 + 8.4 + 7.1 + 8 = 30,600 [A]</t>
  </si>
  <si>
    <t>položka zahrnuje dodávku a osazení předepsaného materiálu, očištění ploch spáry před úpravou, očištění okolí spáry po úpravě
nezahrnuje těsnící profil</t>
  </si>
  <si>
    <t>931331</t>
  </si>
  <si>
    <t>TĚSNĚNÍ DILATAČNÍCH SPAR POLYURETANOVÝM TMELEM PRŮŘEZU DO 100MM2</t>
  </si>
  <si>
    <t>Těsnění příčných pracovních spar v římsách těsnícím elastickým tmelem._x000D_
(Počet a délka dle "06 Římsy dig. AutoCAD")</t>
  </si>
  <si>
    <t>1.6 * 1 + 1.6 * 1 = 3,200 [A]</t>
  </si>
  <si>
    <t>938544</t>
  </si>
  <si>
    <t>OČIŠTĚNÍ BETON KONSTR OTRYSKÁNÍM TLAK VODOU PŘES 1000 BARŮ</t>
  </si>
  <si>
    <t>Celoplošné otryskání spodní stavby, nosné konstrukce. Včetně očištění obnažené výztuže. 
(Rozměry dle "05 Sanace dig. AutoCAD")</t>
  </si>
  <si>
    <t>Čela opěr 8.2 + 8.2 = 16,400 [A]_x000D_
Levé křídlo OP1 1.12 = 1,120 [B]_x000D_
Pravé křídlo OP1 0.7 = 0,700 [C]_x000D_
Levé křídlo OP2 1.21 = 1,210 [D]_x000D_
Pravé křídlo OP2 1.25 = 1,250 [E]_x000D_
Čela nosníků 2 * (0.35 * 3.6) = 2,520 [F]_x000D_
Nosná konstrukce 1 * (2.8 * 8.145) = 22,806 [G]_x000D_
Celkové množství = 46,006</t>
  </si>
  <si>
    <t>položka zahrnuje očištění předepsaným způsobem včetně odklizení vzniklého odpadu</t>
  </si>
  <si>
    <t>96616</t>
  </si>
  <si>
    <t>BOURÁNÍ KONSTRUKCÍ ZE ŽELEZOBETONU</t>
  </si>
  <si>
    <t>Odstranění konstrukci ze železobetonu - římsy. Položka včetně všech použitých technologií a ochrany proti spadu do sutin do toku. Odvozná vzdálenost včetně veškeré manipulace v režii zhotovitele._x000D_
(Rozměry a dle "02 Půdorys - stávající stav dig. AutoCAD", _x000D_
"03 Podélný řez - stávající stav dig. AutoCAD", _x000D_
"04 Příčné řezy - stávající stav dig. AutoCAD")</t>
  </si>
  <si>
    <t>Levá římsa 0.235 * 5.1 = 1,199 [A]_x000D_
Pravá římsa 0.226 * 5.1 = 1,153 [B]_x000D_
Mezisoučet = 2,352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</si>
  <si>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</si>
  <si>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96618</t>
  </si>
  <si>
    <t>BOURÁNÍ KONSTRUKCÍ KOVOVÝCH</t>
  </si>
  <si>
    <t>Odstranění stávajícího zábradlí na římsách, předpoklad 0.05 t/m. Odvoz a likvidace v režii zhotovitele._x000D_
(Rozměry a dle "02 Půdorys - stávající stav dig. AutoCAD", _x000D_
"03 Podélný řez - stávající stav dig. AutoCAD", _x000D_
"04 Příčné řezy - stávající stav dig. AutoCAD")</t>
  </si>
  <si>
    <t>2 * 5.1 * 0.05 = 0,510 [A]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</si>
  <si>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</si>
  <si>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97817</t>
  </si>
  <si>
    <t>ODSTRANĚNÍ MOSTNÍ IZOLACE</t>
  </si>
  <si>
    <t>Odstranění mostní izolace (průměrné tl. 0.02 m). Odvozná vzdálenost včetně veškeré manipulace v režii zhotovitele._x000D_
(Rozměry dle "02 Půdorys - stávající stav dig. AutoCAD", _x000D_
"03 Podélný řez - stávající stav dig. AutoCAD", _x000D_
"04 Příčné řezy - stávající stav dig. AutoCAD")</t>
  </si>
  <si>
    <t>Levá římsa 1.05 * 5.1 = 5,355 [A]_x000D_
Pravá římsa 1.05 * 5.1 = 5,355 [B]_x000D_
Celkové množství = 10,710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</si>
  <si>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</si>
  <si>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00002</t>
  </si>
  <si>
    <t>R</t>
  </si>
  <si>
    <t>Zřízení a odstranění zařízení staveniště - popsáno v obchodních podmínkách</t>
  </si>
  <si>
    <t>KPL</t>
  </si>
  <si>
    <t>OTSKP ~ 2024</t>
  </si>
  <si>
    <t>00003</t>
  </si>
  <si>
    <t>Zajištění povolení zvláštního užívání komunikací - popsáno v obchodních podmínkách, v zákoně č. 13/1997 Sb., a vyhlášce č. 104/1997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</si>
</sst>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  <xf numFmtId="0" fontId="9" fillId="0" borderId="0">
      <alignment vertical="center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7" xfId="0" applyNumberFormat="1" applyBorder="1" applyAlignment="1">
      <alignment horizontal="right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</cellXfs>
  <cellStyles count="10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ální 2 2" xfId="9" xr:uid="{9D29CDD4-CBBD-47A6-8D6F-E784C0C3712A}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tabSelected="1" workbookViewId="0">
      <selection activeCell="A10" sqref="A10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SUM(C10)</f>
        <v>0</v>
      </c>
      <c r="D6" s="3"/>
      <c r="E6" s="3"/>
    </row>
    <row r="7" spans="1:5" x14ac:dyDescent="0.25">
      <c r="A7" s="3"/>
      <c r="B7" s="4" t="s">
        <v>5</v>
      </c>
      <c r="C7" s="5">
        <f>SUM(E10)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5">
      <c r="A10" s="7" t="s">
        <v>11</v>
      </c>
      <c r="B10" s="7" t="s">
        <v>12</v>
      </c>
      <c r="C10" s="8">
        <f>'SO 201'!I3</f>
        <v>0</v>
      </c>
      <c r="D10" s="8">
        <f>SUMIFS('SO 201'!O:O,'SO 201'!A:A,"P")</f>
        <v>0</v>
      </c>
      <c r="E10" s="8">
        <f>C10+D10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47"/>
  <sheetViews>
    <sheetView topLeftCell="B1" workbookViewId="0">
      <selection activeCell="I9" sqref="I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13</v>
      </c>
      <c r="F2" s="14"/>
      <c r="G2" s="14"/>
      <c r="H2" s="14"/>
      <c r="I2" s="14"/>
      <c r="J2" s="16"/>
    </row>
    <row r="3" spans="1:16" x14ac:dyDescent="0.25">
      <c r="A3" s="3" t="s">
        <v>14</v>
      </c>
      <c r="B3" s="17" t="s">
        <v>15</v>
      </c>
      <c r="C3" s="50" t="s">
        <v>16</v>
      </c>
      <c r="D3" s="51"/>
      <c r="E3" s="18" t="s">
        <v>17</v>
      </c>
      <c r="F3" s="14"/>
      <c r="G3" s="14"/>
      <c r="H3" s="19" t="s">
        <v>11</v>
      </c>
      <c r="I3" s="20">
        <f>SUMIFS(I8:I247,A8:A247,"SD")</f>
        <v>0</v>
      </c>
      <c r="J3" s="16"/>
      <c r="O3">
        <v>0</v>
      </c>
      <c r="P3">
        <v>2</v>
      </c>
    </row>
    <row r="4" spans="1:16" x14ac:dyDescent="0.25">
      <c r="A4" s="3" t="s">
        <v>18</v>
      </c>
      <c r="B4" s="17" t="s">
        <v>19</v>
      </c>
      <c r="C4" s="50" t="s">
        <v>11</v>
      </c>
      <c r="D4" s="51"/>
      <c r="E4" s="18" t="s">
        <v>12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2" t="s">
        <v>20</v>
      </c>
      <c r="B5" s="53" t="s">
        <v>21</v>
      </c>
      <c r="C5" s="48" t="s">
        <v>22</v>
      </c>
      <c r="D5" s="48" t="s">
        <v>23</v>
      </c>
      <c r="E5" s="48" t="s">
        <v>24</v>
      </c>
      <c r="F5" s="48" t="s">
        <v>25</v>
      </c>
      <c r="G5" s="48" t="s">
        <v>26</v>
      </c>
      <c r="H5" s="48" t="s">
        <v>27</v>
      </c>
      <c r="I5" s="48"/>
      <c r="J5" s="49" t="s">
        <v>28</v>
      </c>
      <c r="O5">
        <v>0.21</v>
      </c>
    </row>
    <row r="6" spans="1:16" x14ac:dyDescent="0.25">
      <c r="A6" s="52"/>
      <c r="B6" s="53"/>
      <c r="C6" s="48"/>
      <c r="D6" s="48"/>
      <c r="E6" s="48"/>
      <c r="F6" s="48"/>
      <c r="G6" s="48"/>
      <c r="H6" s="6" t="s">
        <v>29</v>
      </c>
      <c r="I6" s="6" t="s">
        <v>30</v>
      </c>
      <c r="J6" s="49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31</v>
      </c>
      <c r="B8" s="26"/>
      <c r="C8" s="27" t="s">
        <v>32</v>
      </c>
      <c r="D8" s="28"/>
      <c r="E8" s="25" t="s">
        <v>33</v>
      </c>
      <c r="F8" s="28"/>
      <c r="G8" s="28"/>
      <c r="H8" s="28"/>
      <c r="I8" s="29">
        <f>SUMIFS(I9:I36,A9:A36,"P")</f>
        <v>0</v>
      </c>
      <c r="J8" s="30"/>
    </row>
    <row r="9" spans="1:16" ht="30" customHeight="1" x14ac:dyDescent="0.25">
      <c r="A9" s="31" t="s">
        <v>34</v>
      </c>
      <c r="B9" s="31">
        <v>1</v>
      </c>
      <c r="C9" s="45" t="s">
        <v>299</v>
      </c>
      <c r="D9" s="31" t="s">
        <v>300</v>
      </c>
      <c r="E9" s="33" t="s">
        <v>301</v>
      </c>
      <c r="F9" s="34" t="s">
        <v>302</v>
      </c>
      <c r="G9" s="35">
        <v>1</v>
      </c>
      <c r="H9" s="36">
        <v>0</v>
      </c>
      <c r="I9" s="36">
        <f>ROUND(G9*H9,P4)</f>
        <v>0</v>
      </c>
      <c r="J9" s="34" t="s">
        <v>303</v>
      </c>
      <c r="O9" s="37">
        <f>I9*0.21</f>
        <v>0</v>
      </c>
      <c r="P9">
        <v>3</v>
      </c>
    </row>
    <row r="10" spans="1:16" x14ac:dyDescent="0.25">
      <c r="A10" s="31" t="s">
        <v>39</v>
      </c>
      <c r="B10" s="38"/>
      <c r="C10" s="39"/>
      <c r="D10" s="39"/>
      <c r="E10" s="33"/>
      <c r="F10" s="39"/>
      <c r="G10" s="39"/>
      <c r="H10" s="39"/>
      <c r="I10" s="39"/>
      <c r="J10" s="40"/>
    </row>
    <row r="11" spans="1:16" x14ac:dyDescent="0.25">
      <c r="A11" s="31" t="s">
        <v>41</v>
      </c>
      <c r="B11" s="38"/>
      <c r="C11" s="39"/>
      <c r="D11" s="39"/>
      <c r="E11" s="41"/>
      <c r="F11" s="39"/>
      <c r="G11" s="39"/>
      <c r="H11" s="39"/>
      <c r="I11" s="39"/>
      <c r="J11" s="40"/>
    </row>
    <row r="12" spans="1:16" x14ac:dyDescent="0.25">
      <c r="A12" s="31" t="s">
        <v>43</v>
      </c>
      <c r="B12" s="38"/>
      <c r="C12" s="39"/>
      <c r="D12" s="39"/>
      <c r="E12" s="33"/>
      <c r="F12" s="39"/>
      <c r="G12" s="39"/>
      <c r="H12" s="39"/>
      <c r="I12" s="39"/>
      <c r="J12" s="40"/>
    </row>
    <row r="13" spans="1:16" ht="30" customHeight="1" x14ac:dyDescent="0.25">
      <c r="A13" s="31" t="s">
        <v>34</v>
      </c>
      <c r="B13" s="31">
        <v>2</v>
      </c>
      <c r="C13" s="45" t="s">
        <v>304</v>
      </c>
      <c r="D13" s="31" t="s">
        <v>300</v>
      </c>
      <c r="E13" s="33" t="s">
        <v>305</v>
      </c>
      <c r="F13" s="34" t="s">
        <v>302</v>
      </c>
      <c r="G13" s="35">
        <v>1</v>
      </c>
      <c r="H13" s="36">
        <v>0</v>
      </c>
      <c r="I13" s="36">
        <f>ROUND(G13*H13,P4)</f>
        <v>0</v>
      </c>
      <c r="J13" s="34" t="s">
        <v>303</v>
      </c>
      <c r="O13" s="37">
        <f>I13*0.21</f>
        <v>0</v>
      </c>
      <c r="P13">
        <v>3</v>
      </c>
    </row>
    <row r="14" spans="1:16" x14ac:dyDescent="0.25">
      <c r="A14" s="31" t="s">
        <v>39</v>
      </c>
      <c r="B14" s="38"/>
      <c r="C14" s="39"/>
      <c r="D14" s="39"/>
      <c r="E14" s="33"/>
      <c r="F14" s="39"/>
      <c r="G14" s="39"/>
      <c r="H14" s="39"/>
      <c r="I14" s="39"/>
      <c r="J14" s="40"/>
    </row>
    <row r="15" spans="1:16" x14ac:dyDescent="0.25">
      <c r="A15" s="31" t="s">
        <v>41</v>
      </c>
      <c r="B15" s="38"/>
      <c r="C15" s="39"/>
      <c r="D15" s="39"/>
      <c r="E15" s="41"/>
      <c r="F15" s="39"/>
      <c r="G15" s="39"/>
      <c r="H15" s="39"/>
      <c r="I15" s="39"/>
      <c r="J15" s="40"/>
    </row>
    <row r="16" spans="1:16" x14ac:dyDescent="0.25">
      <c r="A16" s="31" t="s">
        <v>43</v>
      </c>
      <c r="B16" s="38"/>
      <c r="C16" s="39"/>
      <c r="D16" s="39"/>
      <c r="E16" s="33"/>
      <c r="F16" s="39"/>
      <c r="G16" s="39"/>
      <c r="H16" s="39"/>
      <c r="I16" s="39"/>
      <c r="J16" s="40"/>
    </row>
    <row r="17" spans="1:16" x14ac:dyDescent="0.25">
      <c r="A17" s="31" t="s">
        <v>34</v>
      </c>
      <c r="B17" s="31">
        <v>3</v>
      </c>
      <c r="C17" s="32" t="s">
        <v>35</v>
      </c>
      <c r="D17" s="31" t="s">
        <v>36</v>
      </c>
      <c r="E17" s="33" t="s">
        <v>37</v>
      </c>
      <c r="F17" s="34" t="s">
        <v>38</v>
      </c>
      <c r="G17" s="35">
        <v>5.28</v>
      </c>
      <c r="H17" s="36">
        <v>0</v>
      </c>
      <c r="I17" s="36">
        <f>ROUND(G17*H17,P4)</f>
        <v>0</v>
      </c>
      <c r="J17" s="34" t="s">
        <v>303</v>
      </c>
      <c r="O17" s="37">
        <f>I17*0.21</f>
        <v>0</v>
      </c>
      <c r="P17">
        <v>3</v>
      </c>
    </row>
    <row r="18" spans="1:16" ht="30" x14ac:dyDescent="0.25">
      <c r="A18" s="31" t="s">
        <v>39</v>
      </c>
      <c r="B18" s="38"/>
      <c r="C18" s="39"/>
      <c r="D18" s="39"/>
      <c r="E18" s="33" t="s">
        <v>40</v>
      </c>
      <c r="F18" s="39"/>
      <c r="G18" s="39"/>
      <c r="H18" s="39"/>
      <c r="I18" s="39"/>
      <c r="J18" s="40"/>
    </row>
    <row r="19" spans="1:16" x14ac:dyDescent="0.25">
      <c r="A19" s="31" t="s">
        <v>41</v>
      </c>
      <c r="B19" s="38"/>
      <c r="C19" s="39"/>
      <c r="D19" s="39"/>
      <c r="E19" s="41" t="s">
        <v>42</v>
      </c>
      <c r="F19" s="39"/>
      <c r="G19" s="39"/>
      <c r="H19" s="39"/>
      <c r="I19" s="39"/>
      <c r="J19" s="40"/>
    </row>
    <row r="20" spans="1:16" ht="30" x14ac:dyDescent="0.25">
      <c r="A20" s="31" t="s">
        <v>43</v>
      </c>
      <c r="B20" s="38"/>
      <c r="C20" s="39"/>
      <c r="D20" s="39"/>
      <c r="E20" s="33" t="s">
        <v>44</v>
      </c>
      <c r="F20" s="39"/>
      <c r="G20" s="39"/>
      <c r="H20" s="39"/>
      <c r="I20" s="39"/>
      <c r="J20" s="40"/>
    </row>
    <row r="21" spans="1:16" x14ac:dyDescent="0.25">
      <c r="A21" s="31" t="s">
        <v>34</v>
      </c>
      <c r="B21" s="31">
        <v>4</v>
      </c>
      <c r="C21" s="32" t="s">
        <v>35</v>
      </c>
      <c r="D21" s="31" t="s">
        <v>45</v>
      </c>
      <c r="E21" s="33" t="s">
        <v>37</v>
      </c>
      <c r="F21" s="34" t="s">
        <v>38</v>
      </c>
      <c r="G21" s="35">
        <v>5.88</v>
      </c>
      <c r="H21" s="36">
        <v>0</v>
      </c>
      <c r="I21" s="36">
        <f>ROUND(G21*H21,P4)</f>
        <v>0</v>
      </c>
      <c r="J21" s="34" t="s">
        <v>303</v>
      </c>
      <c r="O21" s="37">
        <f>I21*0.21</f>
        <v>0</v>
      </c>
      <c r="P21">
        <v>3</v>
      </c>
    </row>
    <row r="22" spans="1:16" ht="30" x14ac:dyDescent="0.25">
      <c r="A22" s="31" t="s">
        <v>39</v>
      </c>
      <c r="B22" s="38"/>
      <c r="C22" s="39"/>
      <c r="D22" s="39"/>
      <c r="E22" s="33" t="s">
        <v>46</v>
      </c>
      <c r="F22" s="39"/>
      <c r="G22" s="39"/>
      <c r="H22" s="39"/>
      <c r="I22" s="39"/>
      <c r="J22" s="40"/>
    </row>
    <row r="23" spans="1:16" x14ac:dyDescent="0.25">
      <c r="A23" s="31" t="s">
        <v>41</v>
      </c>
      <c r="B23" s="38"/>
      <c r="C23" s="39"/>
      <c r="D23" s="39"/>
      <c r="E23" s="41" t="s">
        <v>47</v>
      </c>
      <c r="F23" s="39"/>
      <c r="G23" s="39"/>
      <c r="H23" s="39"/>
      <c r="I23" s="39"/>
      <c r="J23" s="40"/>
    </row>
    <row r="24" spans="1:16" ht="30" x14ac:dyDescent="0.25">
      <c r="A24" s="31" t="s">
        <v>43</v>
      </c>
      <c r="B24" s="38"/>
      <c r="C24" s="39"/>
      <c r="D24" s="39"/>
      <c r="E24" s="33" t="s">
        <v>44</v>
      </c>
      <c r="F24" s="39"/>
      <c r="G24" s="39"/>
      <c r="H24" s="39"/>
      <c r="I24" s="39"/>
      <c r="J24" s="40"/>
    </row>
    <row r="25" spans="1:16" x14ac:dyDescent="0.25">
      <c r="A25" s="31" t="s">
        <v>34</v>
      </c>
      <c r="B25" s="31">
        <v>5</v>
      </c>
      <c r="C25" s="32" t="s">
        <v>35</v>
      </c>
      <c r="D25" s="31" t="s">
        <v>48</v>
      </c>
      <c r="E25" s="33" t="s">
        <v>37</v>
      </c>
      <c r="F25" s="34" t="s">
        <v>38</v>
      </c>
      <c r="G25" s="35">
        <v>0.53600000000000003</v>
      </c>
      <c r="H25" s="36">
        <v>0</v>
      </c>
      <c r="I25" s="36">
        <f>ROUND(G25*H25,P4)</f>
        <v>0</v>
      </c>
      <c r="J25" s="34" t="s">
        <v>303</v>
      </c>
      <c r="O25" s="37">
        <f>I25*0.21</f>
        <v>0</v>
      </c>
      <c r="P25">
        <v>3</v>
      </c>
    </row>
    <row r="26" spans="1:16" ht="30" x14ac:dyDescent="0.25">
      <c r="A26" s="31" t="s">
        <v>39</v>
      </c>
      <c r="B26" s="38"/>
      <c r="C26" s="39"/>
      <c r="D26" s="39"/>
      <c r="E26" s="33" t="s">
        <v>49</v>
      </c>
      <c r="F26" s="39"/>
      <c r="G26" s="39"/>
      <c r="H26" s="39"/>
      <c r="I26" s="39"/>
      <c r="J26" s="40"/>
    </row>
    <row r="27" spans="1:16" x14ac:dyDescent="0.25">
      <c r="A27" s="31" t="s">
        <v>41</v>
      </c>
      <c r="B27" s="38"/>
      <c r="C27" s="39"/>
      <c r="D27" s="39"/>
      <c r="E27" s="41" t="s">
        <v>50</v>
      </c>
      <c r="F27" s="39"/>
      <c r="G27" s="39"/>
      <c r="H27" s="39"/>
      <c r="I27" s="39"/>
      <c r="J27" s="40"/>
    </row>
    <row r="28" spans="1:16" ht="30" x14ac:dyDescent="0.25">
      <c r="A28" s="31" t="s">
        <v>43</v>
      </c>
      <c r="B28" s="38"/>
      <c r="C28" s="39"/>
      <c r="D28" s="39"/>
      <c r="E28" s="33" t="s">
        <v>44</v>
      </c>
      <c r="F28" s="39"/>
      <c r="G28" s="39"/>
      <c r="H28" s="39"/>
      <c r="I28" s="39"/>
      <c r="J28" s="40"/>
    </row>
    <row r="29" spans="1:16" x14ac:dyDescent="0.25">
      <c r="A29" s="31" t="s">
        <v>34</v>
      </c>
      <c r="B29" s="31">
        <v>6</v>
      </c>
      <c r="C29" s="32" t="s">
        <v>51</v>
      </c>
      <c r="D29" s="31" t="s">
        <v>36</v>
      </c>
      <c r="E29" s="33" t="s">
        <v>52</v>
      </c>
      <c r="F29" s="34" t="s">
        <v>53</v>
      </c>
      <c r="G29" s="35">
        <v>1</v>
      </c>
      <c r="H29" s="36">
        <v>0</v>
      </c>
      <c r="I29" s="36">
        <f>ROUND(G29*H29,P4)</f>
        <v>0</v>
      </c>
      <c r="J29" s="34" t="s">
        <v>303</v>
      </c>
      <c r="O29" s="37">
        <f>I29*0.21</f>
        <v>0</v>
      </c>
      <c r="P29">
        <v>3</v>
      </c>
    </row>
    <row r="30" spans="1:16" x14ac:dyDescent="0.25">
      <c r="A30" s="31" t="s">
        <v>39</v>
      </c>
      <c r="B30" s="38"/>
      <c r="C30" s="39"/>
      <c r="D30" s="39"/>
      <c r="E30" s="33" t="s">
        <v>54</v>
      </c>
      <c r="F30" s="39"/>
      <c r="G30" s="39"/>
      <c r="H30" s="39"/>
      <c r="I30" s="39"/>
      <c r="J30" s="40"/>
    </row>
    <row r="31" spans="1:16" x14ac:dyDescent="0.25">
      <c r="A31" s="31" t="s">
        <v>41</v>
      </c>
      <c r="B31" s="38"/>
      <c r="C31" s="39"/>
      <c r="D31" s="39"/>
      <c r="E31" s="41" t="s">
        <v>55</v>
      </c>
      <c r="F31" s="39"/>
      <c r="G31" s="39"/>
      <c r="H31" s="39"/>
      <c r="I31" s="39"/>
      <c r="J31" s="40"/>
    </row>
    <row r="32" spans="1:16" ht="30" x14ac:dyDescent="0.25">
      <c r="A32" s="31" t="s">
        <v>43</v>
      </c>
      <c r="B32" s="38"/>
      <c r="C32" s="39"/>
      <c r="D32" s="39"/>
      <c r="E32" s="33" t="s">
        <v>56</v>
      </c>
      <c r="F32" s="39"/>
      <c r="G32" s="39"/>
      <c r="H32" s="39"/>
      <c r="I32" s="39"/>
      <c r="J32" s="40"/>
    </row>
    <row r="33" spans="1:16" x14ac:dyDescent="0.25">
      <c r="A33" s="31" t="s">
        <v>34</v>
      </c>
      <c r="B33" s="31">
        <v>7</v>
      </c>
      <c r="C33" s="32" t="s">
        <v>57</v>
      </c>
      <c r="D33" s="31" t="s">
        <v>36</v>
      </c>
      <c r="E33" s="33" t="s">
        <v>58</v>
      </c>
      <c r="F33" s="34" t="s">
        <v>53</v>
      </c>
      <c r="G33" s="35">
        <v>1</v>
      </c>
      <c r="H33" s="36">
        <v>0</v>
      </c>
      <c r="I33" s="36">
        <f>ROUND(G33*H33,P4)</f>
        <v>0</v>
      </c>
      <c r="J33" s="34" t="s">
        <v>303</v>
      </c>
      <c r="O33" s="37">
        <f>I33*0.21</f>
        <v>0</v>
      </c>
      <c r="P33">
        <v>3</v>
      </c>
    </row>
    <row r="34" spans="1:16" x14ac:dyDescent="0.25">
      <c r="A34" s="31" t="s">
        <v>39</v>
      </c>
      <c r="B34" s="38"/>
      <c r="C34" s="39"/>
      <c r="D34" s="39"/>
      <c r="E34" s="33" t="s">
        <v>59</v>
      </c>
      <c r="F34" s="39"/>
      <c r="G34" s="39"/>
      <c r="H34" s="39"/>
      <c r="I34" s="39"/>
      <c r="J34" s="40"/>
    </row>
    <row r="35" spans="1:16" x14ac:dyDescent="0.25">
      <c r="A35" s="31" t="s">
        <v>41</v>
      </c>
      <c r="B35" s="38"/>
      <c r="C35" s="39"/>
      <c r="D35" s="39"/>
      <c r="E35" s="41" t="s">
        <v>55</v>
      </c>
      <c r="F35" s="39"/>
      <c r="G35" s="39"/>
      <c r="H35" s="39"/>
      <c r="I35" s="39"/>
      <c r="J35" s="40"/>
    </row>
    <row r="36" spans="1:16" ht="90" x14ac:dyDescent="0.25">
      <c r="A36" s="31" t="s">
        <v>43</v>
      </c>
      <c r="B36" s="38"/>
      <c r="C36" s="39"/>
      <c r="D36" s="39"/>
      <c r="E36" s="33" t="s">
        <v>60</v>
      </c>
      <c r="F36" s="39"/>
      <c r="G36" s="39"/>
      <c r="H36" s="39"/>
      <c r="I36" s="39"/>
      <c r="J36" s="40"/>
    </row>
    <row r="37" spans="1:16" x14ac:dyDescent="0.25">
      <c r="A37" s="25" t="s">
        <v>31</v>
      </c>
      <c r="B37" s="26"/>
      <c r="C37" s="27" t="s">
        <v>45</v>
      </c>
      <c r="D37" s="28"/>
      <c r="E37" s="25" t="s">
        <v>61</v>
      </c>
      <c r="F37" s="28"/>
      <c r="G37" s="28"/>
      <c r="H37" s="28"/>
      <c r="I37" s="29">
        <f>SUMIFS(I38:I45,A38:A45,"P")</f>
        <v>0</v>
      </c>
      <c r="J37" s="30"/>
    </row>
    <row r="38" spans="1:16" x14ac:dyDescent="0.25">
      <c r="A38" s="31" t="s">
        <v>34</v>
      </c>
      <c r="B38" s="31">
        <v>8</v>
      </c>
      <c r="C38" s="32" t="s">
        <v>62</v>
      </c>
      <c r="D38" s="31" t="s">
        <v>36</v>
      </c>
      <c r="E38" s="33" t="s">
        <v>63</v>
      </c>
      <c r="F38" s="34" t="s">
        <v>64</v>
      </c>
      <c r="G38" s="35">
        <v>2.2000000000000002</v>
      </c>
      <c r="H38" s="36">
        <v>0</v>
      </c>
      <c r="I38" s="36">
        <f>ROUND(G38*H38,P4)</f>
        <v>0</v>
      </c>
      <c r="J38" s="34" t="s">
        <v>303</v>
      </c>
      <c r="O38" s="37">
        <f>I38*0.21</f>
        <v>0</v>
      </c>
      <c r="P38">
        <v>3</v>
      </c>
    </row>
    <row r="39" spans="1:16" ht="60" x14ac:dyDescent="0.25">
      <c r="A39" s="31" t="s">
        <v>39</v>
      </c>
      <c r="B39" s="38"/>
      <c r="C39" s="39"/>
      <c r="D39" s="39"/>
      <c r="E39" s="33" t="s">
        <v>65</v>
      </c>
      <c r="F39" s="39"/>
      <c r="G39" s="39"/>
      <c r="H39" s="39"/>
      <c r="I39" s="39"/>
      <c r="J39" s="40"/>
    </row>
    <row r="40" spans="1:16" x14ac:dyDescent="0.25">
      <c r="A40" s="31" t="s">
        <v>41</v>
      </c>
      <c r="B40" s="38"/>
      <c r="C40" s="39"/>
      <c r="D40" s="39"/>
      <c r="E40" s="41" t="s">
        <v>66</v>
      </c>
      <c r="F40" s="39"/>
      <c r="G40" s="39"/>
      <c r="H40" s="39"/>
      <c r="I40" s="39"/>
      <c r="J40" s="40"/>
    </row>
    <row r="41" spans="1:16" ht="90" x14ac:dyDescent="0.25">
      <c r="A41" s="31" t="s">
        <v>43</v>
      </c>
      <c r="B41" s="38"/>
      <c r="C41" s="39"/>
      <c r="D41" s="39"/>
      <c r="E41" s="33" t="s">
        <v>67</v>
      </c>
      <c r="F41" s="39"/>
      <c r="G41" s="39"/>
      <c r="H41" s="39"/>
      <c r="I41" s="39"/>
      <c r="J41" s="40"/>
    </row>
    <row r="42" spans="1:16" x14ac:dyDescent="0.25">
      <c r="A42" s="31" t="s">
        <v>34</v>
      </c>
      <c r="B42" s="31">
        <v>9</v>
      </c>
      <c r="C42" s="32" t="s">
        <v>68</v>
      </c>
      <c r="D42" s="31" t="s">
        <v>36</v>
      </c>
      <c r="E42" s="33" t="s">
        <v>69</v>
      </c>
      <c r="F42" s="34" t="s">
        <v>64</v>
      </c>
      <c r="G42" s="35">
        <v>6.4880000000000004</v>
      </c>
      <c r="H42" s="36">
        <v>0</v>
      </c>
      <c r="I42" s="36">
        <f>ROUND(G42*H42,P4)</f>
        <v>0</v>
      </c>
      <c r="J42" s="34" t="s">
        <v>303</v>
      </c>
      <c r="O42" s="37">
        <f>I42*0.21</f>
        <v>0</v>
      </c>
      <c r="P42">
        <v>3</v>
      </c>
    </row>
    <row r="43" spans="1:16" ht="30" x14ac:dyDescent="0.25">
      <c r="A43" s="31" t="s">
        <v>39</v>
      </c>
      <c r="B43" s="38"/>
      <c r="C43" s="39"/>
      <c r="D43" s="39"/>
      <c r="E43" s="33" t="s">
        <v>70</v>
      </c>
      <c r="F43" s="39"/>
      <c r="G43" s="39"/>
      <c r="H43" s="39"/>
      <c r="I43" s="39"/>
      <c r="J43" s="40"/>
    </row>
    <row r="44" spans="1:16" x14ac:dyDescent="0.25">
      <c r="A44" s="31" t="s">
        <v>41</v>
      </c>
      <c r="B44" s="38"/>
      <c r="C44" s="39"/>
      <c r="D44" s="39"/>
      <c r="E44" s="41" t="s">
        <v>71</v>
      </c>
      <c r="F44" s="39"/>
      <c r="G44" s="39"/>
      <c r="H44" s="39"/>
      <c r="I44" s="39"/>
      <c r="J44" s="40"/>
    </row>
    <row r="45" spans="1:16" ht="90" x14ac:dyDescent="0.25">
      <c r="A45" s="31" t="s">
        <v>43</v>
      </c>
      <c r="B45" s="38"/>
      <c r="C45" s="39"/>
      <c r="D45" s="39"/>
      <c r="E45" s="33" t="s">
        <v>72</v>
      </c>
      <c r="F45" s="39"/>
      <c r="G45" s="39"/>
      <c r="H45" s="39"/>
      <c r="I45" s="39"/>
      <c r="J45" s="40"/>
    </row>
    <row r="46" spans="1:16" x14ac:dyDescent="0.25">
      <c r="A46" s="25" t="s">
        <v>31</v>
      </c>
      <c r="B46" s="26"/>
      <c r="C46" s="27" t="s">
        <v>48</v>
      </c>
      <c r="D46" s="28"/>
      <c r="E46" s="25" t="s">
        <v>73</v>
      </c>
      <c r="F46" s="28"/>
      <c r="G46" s="28"/>
      <c r="H46" s="28"/>
      <c r="I46" s="29">
        <f>SUMIFS(I47:I49,A47:A49,"P")</f>
        <v>0</v>
      </c>
      <c r="J46" s="30"/>
    </row>
    <row r="47" spans="1:16" ht="30" x14ac:dyDescent="0.25">
      <c r="A47" s="31" t="s">
        <v>34</v>
      </c>
      <c r="B47" s="31">
        <v>10</v>
      </c>
      <c r="C47" s="32" t="s">
        <v>74</v>
      </c>
      <c r="D47" s="31" t="s">
        <v>36</v>
      </c>
      <c r="E47" s="33" t="s">
        <v>75</v>
      </c>
      <c r="F47" s="34" t="s">
        <v>53</v>
      </c>
      <c r="G47" s="35">
        <v>40</v>
      </c>
      <c r="H47" s="36">
        <v>0</v>
      </c>
      <c r="I47" s="36">
        <f>ROUND(G47*H47,P4)</f>
        <v>0</v>
      </c>
      <c r="J47" s="34" t="s">
        <v>303</v>
      </c>
      <c r="O47" s="37">
        <f>I47*0.21</f>
        <v>0</v>
      </c>
      <c r="P47">
        <v>3</v>
      </c>
    </row>
    <row r="48" spans="1:16" ht="30" x14ac:dyDescent="0.25">
      <c r="A48" s="31" t="s">
        <v>39</v>
      </c>
      <c r="B48" s="38"/>
      <c r="C48" s="39"/>
      <c r="D48" s="39"/>
      <c r="E48" s="33" t="s">
        <v>76</v>
      </c>
      <c r="F48" s="39"/>
      <c r="G48" s="39"/>
      <c r="H48" s="39"/>
      <c r="I48" s="39"/>
      <c r="J48" s="40"/>
    </row>
    <row r="49" spans="1:16" ht="90" x14ac:dyDescent="0.25">
      <c r="A49" s="31" t="s">
        <v>43</v>
      </c>
      <c r="B49" s="38"/>
      <c r="C49" s="39"/>
      <c r="D49" s="39"/>
      <c r="E49" s="33" t="s">
        <v>77</v>
      </c>
      <c r="F49" s="39"/>
      <c r="G49" s="39"/>
      <c r="H49" s="39"/>
      <c r="I49" s="39"/>
      <c r="J49" s="40"/>
    </row>
    <row r="50" spans="1:16" x14ac:dyDescent="0.25">
      <c r="A50" s="25" t="s">
        <v>31</v>
      </c>
      <c r="B50" s="26"/>
      <c r="C50" s="27" t="s">
        <v>78</v>
      </c>
      <c r="D50" s="28"/>
      <c r="E50" s="25" t="s">
        <v>79</v>
      </c>
      <c r="F50" s="28"/>
      <c r="G50" s="28"/>
      <c r="H50" s="28"/>
      <c r="I50" s="29">
        <f>SUMIFS(I51:I62,A51:A62,"P")</f>
        <v>0</v>
      </c>
      <c r="J50" s="30"/>
    </row>
    <row r="51" spans="1:16" x14ac:dyDescent="0.25">
      <c r="A51" s="31" t="s">
        <v>34</v>
      </c>
      <c r="B51" s="31">
        <v>11</v>
      </c>
      <c r="C51" s="32" t="s">
        <v>80</v>
      </c>
      <c r="D51" s="31" t="s">
        <v>36</v>
      </c>
      <c r="E51" s="33" t="s">
        <v>81</v>
      </c>
      <c r="F51" s="34" t="s">
        <v>82</v>
      </c>
      <c r="G51" s="35">
        <v>48</v>
      </c>
      <c r="H51" s="36">
        <v>0</v>
      </c>
      <c r="I51" s="36">
        <f>ROUND(G51*H51,P4)</f>
        <v>0</v>
      </c>
      <c r="J51" s="34" t="s">
        <v>303</v>
      </c>
      <c r="O51" s="37">
        <f>I51*0.21</f>
        <v>0</v>
      </c>
      <c r="P51">
        <v>3</v>
      </c>
    </row>
    <row r="52" spans="1:16" ht="30" x14ac:dyDescent="0.25">
      <c r="A52" s="31" t="s">
        <v>39</v>
      </c>
      <c r="B52" s="38"/>
      <c r="C52" s="39"/>
      <c r="D52" s="39"/>
      <c r="E52" s="33" t="s">
        <v>83</v>
      </c>
      <c r="F52" s="39"/>
      <c r="G52" s="39"/>
      <c r="H52" s="39"/>
      <c r="I52" s="39"/>
      <c r="J52" s="40"/>
    </row>
    <row r="53" spans="1:16" x14ac:dyDescent="0.25">
      <c r="A53" s="31" t="s">
        <v>41</v>
      </c>
      <c r="B53" s="38"/>
      <c r="C53" s="39"/>
      <c r="D53" s="39"/>
      <c r="E53" s="41" t="s">
        <v>84</v>
      </c>
      <c r="F53" s="39"/>
      <c r="G53" s="39"/>
      <c r="H53" s="39"/>
      <c r="I53" s="39"/>
      <c r="J53" s="40"/>
    </row>
    <row r="54" spans="1:16" ht="45" x14ac:dyDescent="0.25">
      <c r="A54" s="31" t="s">
        <v>43</v>
      </c>
      <c r="B54" s="38"/>
      <c r="C54" s="39"/>
      <c r="D54" s="39"/>
      <c r="E54" s="33" t="s">
        <v>85</v>
      </c>
      <c r="F54" s="39"/>
      <c r="G54" s="39"/>
      <c r="H54" s="39"/>
      <c r="I54" s="39"/>
      <c r="J54" s="40"/>
    </row>
    <row r="55" spans="1:16" x14ac:dyDescent="0.25">
      <c r="A55" s="31" t="s">
        <v>34</v>
      </c>
      <c r="B55" s="31">
        <v>12</v>
      </c>
      <c r="C55" s="32" t="s">
        <v>86</v>
      </c>
      <c r="D55" s="31" t="s">
        <v>36</v>
      </c>
      <c r="E55" s="33" t="s">
        <v>87</v>
      </c>
      <c r="F55" s="34" t="s">
        <v>64</v>
      </c>
      <c r="G55" s="35">
        <v>2.9580000000000002</v>
      </c>
      <c r="H55" s="36">
        <v>0</v>
      </c>
      <c r="I55" s="36">
        <f>ROUND(G55*H55,P4)</f>
        <v>0</v>
      </c>
      <c r="J55" s="34" t="s">
        <v>303</v>
      </c>
      <c r="O55" s="37">
        <f>I55*0.21</f>
        <v>0</v>
      </c>
      <c r="P55">
        <v>3</v>
      </c>
    </row>
    <row r="56" spans="1:16" ht="30" x14ac:dyDescent="0.25">
      <c r="A56" s="31" t="s">
        <v>39</v>
      </c>
      <c r="B56" s="38"/>
      <c r="C56" s="39"/>
      <c r="D56" s="39"/>
      <c r="E56" s="33" t="s">
        <v>88</v>
      </c>
      <c r="F56" s="39"/>
      <c r="G56" s="39"/>
      <c r="H56" s="39"/>
      <c r="I56" s="39"/>
      <c r="J56" s="40"/>
    </row>
    <row r="57" spans="1:16" ht="45" x14ac:dyDescent="0.25">
      <c r="A57" s="31" t="s">
        <v>41</v>
      </c>
      <c r="B57" s="38"/>
      <c r="C57" s="39"/>
      <c r="D57" s="39"/>
      <c r="E57" s="41" t="s">
        <v>89</v>
      </c>
      <c r="F57" s="39"/>
      <c r="G57" s="39"/>
      <c r="H57" s="39"/>
      <c r="I57" s="39"/>
      <c r="J57" s="40"/>
    </row>
    <row r="58" spans="1:16" ht="409.5" x14ac:dyDescent="0.25">
      <c r="A58" s="31" t="s">
        <v>43</v>
      </c>
      <c r="B58" s="38"/>
      <c r="C58" s="39"/>
      <c r="D58" s="39"/>
      <c r="E58" s="33" t="s">
        <v>90</v>
      </c>
      <c r="F58" s="39"/>
      <c r="G58" s="39"/>
      <c r="H58" s="39"/>
      <c r="I58" s="39"/>
      <c r="J58" s="40"/>
    </row>
    <row r="59" spans="1:16" x14ac:dyDescent="0.25">
      <c r="A59" s="31" t="s">
        <v>34</v>
      </c>
      <c r="B59" s="31">
        <v>13</v>
      </c>
      <c r="C59" s="32" t="s">
        <v>91</v>
      </c>
      <c r="D59" s="31" t="s">
        <v>36</v>
      </c>
      <c r="E59" s="33" t="s">
        <v>92</v>
      </c>
      <c r="F59" s="34" t="s">
        <v>38</v>
      </c>
      <c r="G59" s="35">
        <v>0.47299999999999998</v>
      </c>
      <c r="H59" s="36">
        <v>0</v>
      </c>
      <c r="I59" s="36">
        <f>ROUND(G59*H59,P4)</f>
        <v>0</v>
      </c>
      <c r="J59" s="34" t="s">
        <v>303</v>
      </c>
      <c r="O59" s="37">
        <f>I59*0.21</f>
        <v>0</v>
      </c>
      <c r="P59">
        <v>3</v>
      </c>
    </row>
    <row r="60" spans="1:16" ht="30" x14ac:dyDescent="0.25">
      <c r="A60" s="31" t="s">
        <v>39</v>
      </c>
      <c r="B60" s="38"/>
      <c r="C60" s="39"/>
      <c r="D60" s="39"/>
      <c r="E60" s="33" t="s">
        <v>93</v>
      </c>
      <c r="F60" s="39"/>
      <c r="G60" s="39"/>
      <c r="H60" s="39"/>
      <c r="I60" s="39"/>
      <c r="J60" s="40"/>
    </row>
    <row r="61" spans="1:16" x14ac:dyDescent="0.25">
      <c r="A61" s="31" t="s">
        <v>41</v>
      </c>
      <c r="B61" s="38"/>
      <c r="C61" s="39"/>
      <c r="D61" s="39"/>
      <c r="E61" s="41" t="s">
        <v>94</v>
      </c>
      <c r="F61" s="39"/>
      <c r="G61" s="39"/>
      <c r="H61" s="39"/>
      <c r="I61" s="39"/>
      <c r="J61" s="40"/>
    </row>
    <row r="62" spans="1:16" ht="300" x14ac:dyDescent="0.25">
      <c r="A62" s="31" t="s">
        <v>43</v>
      </c>
      <c r="B62" s="38"/>
      <c r="C62" s="39"/>
      <c r="D62" s="39"/>
      <c r="E62" s="33" t="s">
        <v>95</v>
      </c>
      <c r="F62" s="39"/>
      <c r="G62" s="39"/>
      <c r="H62" s="39"/>
      <c r="I62" s="39"/>
      <c r="J62" s="40"/>
    </row>
    <row r="63" spans="1:16" x14ac:dyDescent="0.25">
      <c r="A63" s="25" t="s">
        <v>31</v>
      </c>
      <c r="B63" s="26"/>
      <c r="C63" s="27" t="s">
        <v>96</v>
      </c>
      <c r="D63" s="28"/>
      <c r="E63" s="25" t="s">
        <v>97</v>
      </c>
      <c r="F63" s="28"/>
      <c r="G63" s="28"/>
      <c r="H63" s="28"/>
      <c r="I63" s="29">
        <f>SUMIFS(I64:I75,A64:A75,"P")</f>
        <v>0</v>
      </c>
      <c r="J63" s="30"/>
    </row>
    <row r="64" spans="1:16" x14ac:dyDescent="0.25">
      <c r="A64" s="31" t="s">
        <v>34</v>
      </c>
      <c r="B64" s="31">
        <v>14</v>
      </c>
      <c r="C64" s="32" t="s">
        <v>98</v>
      </c>
      <c r="D64" s="31" t="s">
        <v>36</v>
      </c>
      <c r="E64" s="33" t="s">
        <v>99</v>
      </c>
      <c r="F64" s="34" t="s">
        <v>64</v>
      </c>
      <c r="G64" s="35">
        <v>2.2999999999999998</v>
      </c>
      <c r="H64" s="36">
        <v>0</v>
      </c>
      <c r="I64" s="36">
        <f>ROUND(G64*H64,P4)</f>
        <v>0</v>
      </c>
      <c r="J64" s="34" t="s">
        <v>303</v>
      </c>
      <c r="O64" s="37">
        <f>I64*0.21</f>
        <v>0</v>
      </c>
      <c r="P64">
        <v>3</v>
      </c>
    </row>
    <row r="65" spans="1:16" ht="30" x14ac:dyDescent="0.25">
      <c r="A65" s="31" t="s">
        <v>39</v>
      </c>
      <c r="B65" s="38"/>
      <c r="C65" s="39"/>
      <c r="D65" s="39"/>
      <c r="E65" s="33" t="s">
        <v>100</v>
      </c>
      <c r="F65" s="39"/>
      <c r="G65" s="39"/>
      <c r="H65" s="39"/>
      <c r="I65" s="39"/>
      <c r="J65" s="40"/>
    </row>
    <row r="66" spans="1:16" x14ac:dyDescent="0.25">
      <c r="A66" s="31" t="s">
        <v>41</v>
      </c>
      <c r="B66" s="38"/>
      <c r="C66" s="39"/>
      <c r="D66" s="39"/>
      <c r="E66" s="41" t="s">
        <v>101</v>
      </c>
      <c r="F66" s="39"/>
      <c r="G66" s="39"/>
      <c r="H66" s="39"/>
      <c r="I66" s="39"/>
      <c r="J66" s="40"/>
    </row>
    <row r="67" spans="1:16" ht="409.5" x14ac:dyDescent="0.25">
      <c r="A67" s="31" t="s">
        <v>43</v>
      </c>
      <c r="B67" s="38"/>
      <c r="C67" s="39"/>
      <c r="D67" s="39"/>
      <c r="E67" s="33" t="s">
        <v>102</v>
      </c>
      <c r="F67" s="39"/>
      <c r="G67" s="39"/>
      <c r="H67" s="39"/>
      <c r="I67" s="39"/>
      <c r="J67" s="40"/>
    </row>
    <row r="68" spans="1:16" x14ac:dyDescent="0.25">
      <c r="A68" s="31" t="s">
        <v>34</v>
      </c>
      <c r="B68" s="31">
        <v>15</v>
      </c>
      <c r="C68" s="32" t="s">
        <v>103</v>
      </c>
      <c r="D68" s="31" t="s">
        <v>36</v>
      </c>
      <c r="E68" s="33" t="s">
        <v>104</v>
      </c>
      <c r="F68" s="34" t="s">
        <v>64</v>
      </c>
      <c r="G68" s="35">
        <v>0.62</v>
      </c>
      <c r="H68" s="36">
        <v>0</v>
      </c>
      <c r="I68" s="36">
        <f>ROUND(G68*H68,P4)</f>
        <v>0</v>
      </c>
      <c r="J68" s="34" t="s">
        <v>303</v>
      </c>
      <c r="O68" s="37">
        <f>I68*0.21</f>
        <v>0</v>
      </c>
      <c r="P68">
        <v>3</v>
      </c>
    </row>
    <row r="69" spans="1:16" ht="45" x14ac:dyDescent="0.25">
      <c r="A69" s="31" t="s">
        <v>39</v>
      </c>
      <c r="B69" s="38"/>
      <c r="C69" s="39"/>
      <c r="D69" s="39"/>
      <c r="E69" s="33" t="s">
        <v>105</v>
      </c>
      <c r="F69" s="39"/>
      <c r="G69" s="39"/>
      <c r="H69" s="39"/>
      <c r="I69" s="39"/>
      <c r="J69" s="40"/>
    </row>
    <row r="70" spans="1:16" x14ac:dyDescent="0.25">
      <c r="A70" s="31" t="s">
        <v>41</v>
      </c>
      <c r="B70" s="38"/>
      <c r="C70" s="39"/>
      <c r="D70" s="39"/>
      <c r="E70" s="41" t="s">
        <v>106</v>
      </c>
      <c r="F70" s="39"/>
      <c r="G70" s="39"/>
      <c r="H70" s="39"/>
      <c r="I70" s="39"/>
      <c r="J70" s="40"/>
    </row>
    <row r="71" spans="1:16" ht="45" x14ac:dyDescent="0.25">
      <c r="A71" s="31" t="s">
        <v>43</v>
      </c>
      <c r="B71" s="38"/>
      <c r="C71" s="39"/>
      <c r="D71" s="39"/>
      <c r="E71" s="33" t="s">
        <v>107</v>
      </c>
      <c r="F71" s="39"/>
      <c r="G71" s="39"/>
      <c r="H71" s="39"/>
      <c r="I71" s="39"/>
      <c r="J71" s="40"/>
    </row>
    <row r="72" spans="1:16" x14ac:dyDescent="0.25">
      <c r="A72" s="31" t="s">
        <v>34</v>
      </c>
      <c r="B72" s="31">
        <v>16</v>
      </c>
      <c r="C72" s="32" t="s">
        <v>108</v>
      </c>
      <c r="D72" s="31" t="s">
        <v>36</v>
      </c>
      <c r="E72" s="33" t="s">
        <v>109</v>
      </c>
      <c r="F72" s="34" t="s">
        <v>64</v>
      </c>
      <c r="G72" s="35">
        <v>1.84</v>
      </c>
      <c r="H72" s="36">
        <v>0</v>
      </c>
      <c r="I72" s="36">
        <f>ROUND(G72*H72,P4)</f>
        <v>0</v>
      </c>
      <c r="J72" s="34" t="s">
        <v>303</v>
      </c>
      <c r="O72" s="37">
        <f>I72*0.21</f>
        <v>0</v>
      </c>
      <c r="P72">
        <v>3</v>
      </c>
    </row>
    <row r="73" spans="1:16" ht="45" x14ac:dyDescent="0.25">
      <c r="A73" s="31" t="s">
        <v>39</v>
      </c>
      <c r="B73" s="38"/>
      <c r="C73" s="39"/>
      <c r="D73" s="39"/>
      <c r="E73" s="33" t="s">
        <v>110</v>
      </c>
      <c r="F73" s="39"/>
      <c r="G73" s="39"/>
      <c r="H73" s="39"/>
      <c r="I73" s="39"/>
      <c r="J73" s="40"/>
    </row>
    <row r="74" spans="1:16" x14ac:dyDescent="0.25">
      <c r="A74" s="31" t="s">
        <v>41</v>
      </c>
      <c r="B74" s="38"/>
      <c r="C74" s="39"/>
      <c r="D74" s="39"/>
      <c r="E74" s="41" t="s">
        <v>111</v>
      </c>
      <c r="F74" s="39"/>
      <c r="G74" s="39"/>
      <c r="H74" s="39"/>
      <c r="I74" s="39"/>
      <c r="J74" s="40"/>
    </row>
    <row r="75" spans="1:16" ht="180" x14ac:dyDescent="0.25">
      <c r="A75" s="31" t="s">
        <v>43</v>
      </c>
      <c r="B75" s="38"/>
      <c r="C75" s="39"/>
      <c r="D75" s="39"/>
      <c r="E75" s="33" t="s">
        <v>112</v>
      </c>
      <c r="F75" s="39"/>
      <c r="G75" s="39"/>
      <c r="H75" s="39"/>
      <c r="I75" s="39"/>
      <c r="J75" s="40"/>
    </row>
    <row r="76" spans="1:16" x14ac:dyDescent="0.25">
      <c r="A76" s="25" t="s">
        <v>31</v>
      </c>
      <c r="B76" s="26"/>
      <c r="C76" s="27" t="s">
        <v>113</v>
      </c>
      <c r="D76" s="28"/>
      <c r="E76" s="25" t="s">
        <v>114</v>
      </c>
      <c r="F76" s="28"/>
      <c r="G76" s="28"/>
      <c r="H76" s="28"/>
      <c r="I76" s="29">
        <f>SUMIFS(I77:I92,A77:A92,"P")</f>
        <v>0</v>
      </c>
      <c r="J76" s="30"/>
    </row>
    <row r="77" spans="1:16" x14ac:dyDescent="0.25">
      <c r="A77" s="31" t="s">
        <v>34</v>
      </c>
      <c r="B77" s="31">
        <v>17</v>
      </c>
      <c r="C77" s="32" t="s">
        <v>115</v>
      </c>
      <c r="D77" s="31" t="s">
        <v>36</v>
      </c>
      <c r="E77" s="33" t="s">
        <v>116</v>
      </c>
      <c r="F77" s="34" t="s">
        <v>117</v>
      </c>
      <c r="G77" s="35">
        <v>24.32</v>
      </c>
      <c r="H77" s="36">
        <v>0</v>
      </c>
      <c r="I77" s="36">
        <f>ROUND(G77*H77,P4)</f>
        <v>0</v>
      </c>
      <c r="J77" s="34" t="s">
        <v>303</v>
      </c>
      <c r="O77" s="37">
        <f>I77*0.21</f>
        <v>0</v>
      </c>
      <c r="P77">
        <v>3</v>
      </c>
    </row>
    <row r="78" spans="1:16" ht="30" x14ac:dyDescent="0.25">
      <c r="A78" s="31" t="s">
        <v>39</v>
      </c>
      <c r="B78" s="38"/>
      <c r="C78" s="39"/>
      <c r="D78" s="39"/>
      <c r="E78" s="33" t="s">
        <v>118</v>
      </c>
      <c r="F78" s="39"/>
      <c r="G78" s="39"/>
      <c r="H78" s="39"/>
      <c r="I78" s="39"/>
      <c r="J78" s="40"/>
    </row>
    <row r="79" spans="1:16" x14ac:dyDescent="0.25">
      <c r="A79" s="31" t="s">
        <v>41</v>
      </c>
      <c r="B79" s="38"/>
      <c r="C79" s="39"/>
      <c r="D79" s="39"/>
      <c r="E79" s="41" t="s">
        <v>119</v>
      </c>
      <c r="F79" s="39"/>
      <c r="G79" s="39"/>
      <c r="H79" s="39"/>
      <c r="I79" s="39"/>
      <c r="J79" s="40"/>
    </row>
    <row r="80" spans="1:16" ht="75" x14ac:dyDescent="0.25">
      <c r="A80" s="31" t="s">
        <v>43</v>
      </c>
      <c r="B80" s="38"/>
      <c r="C80" s="39"/>
      <c r="D80" s="39"/>
      <c r="E80" s="33" t="s">
        <v>120</v>
      </c>
      <c r="F80" s="39"/>
      <c r="G80" s="39"/>
      <c r="H80" s="39"/>
      <c r="I80" s="39"/>
      <c r="J80" s="40"/>
    </row>
    <row r="81" spans="1:16" x14ac:dyDescent="0.25">
      <c r="A81" s="31" t="s">
        <v>34</v>
      </c>
      <c r="B81" s="31">
        <v>18</v>
      </c>
      <c r="C81" s="32" t="s">
        <v>121</v>
      </c>
      <c r="D81" s="31" t="s">
        <v>36</v>
      </c>
      <c r="E81" s="33" t="s">
        <v>122</v>
      </c>
      <c r="F81" s="34" t="s">
        <v>117</v>
      </c>
      <c r="G81" s="35">
        <v>12.16</v>
      </c>
      <c r="H81" s="36">
        <v>0</v>
      </c>
      <c r="I81" s="36">
        <f>ROUND(G81*H81,P4)</f>
        <v>0</v>
      </c>
      <c r="J81" s="34" t="s">
        <v>303</v>
      </c>
      <c r="O81" s="37">
        <f>I81*0.21</f>
        <v>0</v>
      </c>
      <c r="P81">
        <v>3</v>
      </c>
    </row>
    <row r="82" spans="1:16" ht="45" x14ac:dyDescent="0.25">
      <c r="A82" s="31" t="s">
        <v>39</v>
      </c>
      <c r="B82" s="38"/>
      <c r="C82" s="39"/>
      <c r="D82" s="39"/>
      <c r="E82" s="33" t="s">
        <v>123</v>
      </c>
      <c r="F82" s="39"/>
      <c r="G82" s="39"/>
      <c r="H82" s="39"/>
      <c r="I82" s="39"/>
      <c r="J82" s="40"/>
    </row>
    <row r="83" spans="1:16" x14ac:dyDescent="0.25">
      <c r="A83" s="31" t="s">
        <v>41</v>
      </c>
      <c r="B83" s="38"/>
      <c r="C83" s="39"/>
      <c r="D83" s="39"/>
      <c r="E83" s="41" t="s">
        <v>124</v>
      </c>
      <c r="F83" s="39"/>
      <c r="G83" s="39"/>
      <c r="H83" s="39"/>
      <c r="I83" s="39"/>
      <c r="J83" s="40"/>
    </row>
    <row r="84" spans="1:16" ht="165" x14ac:dyDescent="0.25">
      <c r="A84" s="31" t="s">
        <v>43</v>
      </c>
      <c r="B84" s="38"/>
      <c r="C84" s="39"/>
      <c r="D84" s="39"/>
      <c r="E84" s="33" t="s">
        <v>125</v>
      </c>
      <c r="F84" s="39"/>
      <c r="G84" s="39"/>
      <c r="H84" s="39"/>
      <c r="I84" s="39"/>
      <c r="J84" s="40"/>
    </row>
    <row r="85" spans="1:16" x14ac:dyDescent="0.25">
      <c r="A85" s="31" t="s">
        <v>34</v>
      </c>
      <c r="B85" s="31">
        <v>19</v>
      </c>
      <c r="C85" s="32" t="s">
        <v>126</v>
      </c>
      <c r="D85" s="31" t="s">
        <v>36</v>
      </c>
      <c r="E85" s="33" t="s">
        <v>127</v>
      </c>
      <c r="F85" s="34" t="s">
        <v>117</v>
      </c>
      <c r="G85" s="35">
        <v>12.16</v>
      </c>
      <c r="H85" s="36">
        <v>0</v>
      </c>
      <c r="I85" s="36">
        <f>ROUND(G85*H85,P4)</f>
        <v>0</v>
      </c>
      <c r="J85" s="34" t="s">
        <v>303</v>
      </c>
      <c r="O85" s="37">
        <f>I85*0.21</f>
        <v>0</v>
      </c>
      <c r="P85">
        <v>3</v>
      </c>
    </row>
    <row r="86" spans="1:16" ht="45" x14ac:dyDescent="0.25">
      <c r="A86" s="31" t="s">
        <v>39</v>
      </c>
      <c r="B86" s="38"/>
      <c r="C86" s="39"/>
      <c r="D86" s="39"/>
      <c r="E86" s="33" t="s">
        <v>128</v>
      </c>
      <c r="F86" s="39"/>
      <c r="G86" s="39"/>
      <c r="H86" s="39"/>
      <c r="I86" s="39"/>
      <c r="J86" s="40"/>
    </row>
    <row r="87" spans="1:16" x14ac:dyDescent="0.25">
      <c r="A87" s="31" t="s">
        <v>41</v>
      </c>
      <c r="B87" s="38"/>
      <c r="C87" s="39"/>
      <c r="D87" s="39"/>
      <c r="E87" s="41" t="s">
        <v>124</v>
      </c>
      <c r="F87" s="39"/>
      <c r="G87" s="39"/>
      <c r="H87" s="39"/>
      <c r="I87" s="39"/>
      <c r="J87" s="40"/>
    </row>
    <row r="88" spans="1:16" ht="165" x14ac:dyDescent="0.25">
      <c r="A88" s="31" t="s">
        <v>43</v>
      </c>
      <c r="B88" s="38"/>
      <c r="C88" s="39"/>
      <c r="D88" s="39"/>
      <c r="E88" s="33" t="s">
        <v>125</v>
      </c>
      <c r="F88" s="39"/>
      <c r="G88" s="39"/>
      <c r="H88" s="39"/>
      <c r="I88" s="39"/>
      <c r="J88" s="40"/>
    </row>
    <row r="89" spans="1:16" x14ac:dyDescent="0.25">
      <c r="A89" s="31" t="s">
        <v>34</v>
      </c>
      <c r="B89" s="31">
        <v>20</v>
      </c>
      <c r="C89" s="32" t="s">
        <v>129</v>
      </c>
      <c r="D89" s="31" t="s">
        <v>36</v>
      </c>
      <c r="E89" s="33" t="s">
        <v>130</v>
      </c>
      <c r="F89" s="34" t="s">
        <v>117</v>
      </c>
      <c r="G89" s="35">
        <v>12.16</v>
      </c>
      <c r="H89" s="36">
        <v>0</v>
      </c>
      <c r="I89" s="36">
        <f>ROUND(G89*H89,P4)</f>
        <v>0</v>
      </c>
      <c r="J89" s="34" t="s">
        <v>303</v>
      </c>
      <c r="O89" s="37">
        <f>I89*0.21</f>
        <v>0</v>
      </c>
      <c r="P89">
        <v>3</v>
      </c>
    </row>
    <row r="90" spans="1:16" ht="30" x14ac:dyDescent="0.25">
      <c r="A90" s="31" t="s">
        <v>39</v>
      </c>
      <c r="B90" s="38"/>
      <c r="C90" s="39"/>
      <c r="D90" s="39"/>
      <c r="E90" s="33" t="s">
        <v>131</v>
      </c>
      <c r="F90" s="39"/>
      <c r="G90" s="39"/>
      <c r="H90" s="39"/>
      <c r="I90" s="39"/>
      <c r="J90" s="40"/>
    </row>
    <row r="91" spans="1:16" x14ac:dyDescent="0.25">
      <c r="A91" s="31" t="s">
        <v>41</v>
      </c>
      <c r="B91" s="38"/>
      <c r="C91" s="39"/>
      <c r="D91" s="39"/>
      <c r="E91" s="41" t="s">
        <v>132</v>
      </c>
      <c r="F91" s="39"/>
      <c r="G91" s="39"/>
      <c r="H91" s="39"/>
      <c r="I91" s="39"/>
      <c r="J91" s="40"/>
    </row>
    <row r="92" spans="1:16" ht="165" x14ac:dyDescent="0.25">
      <c r="A92" s="31" t="s">
        <v>43</v>
      </c>
      <c r="B92" s="38"/>
      <c r="C92" s="39"/>
      <c r="D92" s="39"/>
      <c r="E92" s="33" t="s">
        <v>125</v>
      </c>
      <c r="F92" s="39"/>
      <c r="G92" s="39"/>
      <c r="H92" s="39"/>
      <c r="I92" s="39"/>
      <c r="J92" s="40"/>
    </row>
    <row r="93" spans="1:16" x14ac:dyDescent="0.25">
      <c r="A93" s="25" t="s">
        <v>31</v>
      </c>
      <c r="B93" s="26"/>
      <c r="C93" s="27" t="s">
        <v>133</v>
      </c>
      <c r="D93" s="28"/>
      <c r="E93" s="25" t="s">
        <v>134</v>
      </c>
      <c r="F93" s="28"/>
      <c r="G93" s="28"/>
      <c r="H93" s="28"/>
      <c r="I93" s="29">
        <f>SUMIFS(I94:I101,A94:A101,"P")</f>
        <v>0</v>
      </c>
      <c r="J93" s="30"/>
    </row>
    <row r="94" spans="1:16" ht="30" x14ac:dyDescent="0.25">
      <c r="A94" s="31" t="s">
        <v>34</v>
      </c>
      <c r="B94" s="31">
        <v>21</v>
      </c>
      <c r="C94" s="32" t="s">
        <v>135</v>
      </c>
      <c r="D94" s="31"/>
      <c r="E94" s="33" t="s">
        <v>136</v>
      </c>
      <c r="F94" s="34" t="s">
        <v>117</v>
      </c>
      <c r="G94" s="35">
        <v>36.805</v>
      </c>
      <c r="H94" s="36">
        <v>0</v>
      </c>
      <c r="I94" s="36">
        <f>ROUND(G94*H94,P4)</f>
        <v>0</v>
      </c>
      <c r="J94" s="34" t="s">
        <v>303</v>
      </c>
      <c r="O94" s="37">
        <f>I94*0.21</f>
        <v>0</v>
      </c>
      <c r="P94">
        <v>3</v>
      </c>
    </row>
    <row r="95" spans="1:16" ht="90" x14ac:dyDescent="0.25">
      <c r="A95" s="31" t="s">
        <v>39</v>
      </c>
      <c r="B95" s="38"/>
      <c r="C95" s="39"/>
      <c r="D95" s="39"/>
      <c r="E95" s="33" t="s">
        <v>137</v>
      </c>
      <c r="F95" s="39"/>
      <c r="G95" s="39"/>
      <c r="H95" s="39"/>
      <c r="I95" s="39"/>
      <c r="J95" s="40"/>
    </row>
    <row r="96" spans="1:16" ht="135" x14ac:dyDescent="0.25">
      <c r="A96" s="31" t="s">
        <v>41</v>
      </c>
      <c r="B96" s="38"/>
      <c r="C96" s="39"/>
      <c r="D96" s="39"/>
      <c r="E96" s="41" t="s">
        <v>138</v>
      </c>
      <c r="F96" s="39"/>
      <c r="G96" s="39"/>
      <c r="H96" s="39"/>
      <c r="I96" s="39"/>
      <c r="J96" s="40"/>
    </row>
    <row r="97" spans="1:16" ht="90" x14ac:dyDescent="0.25">
      <c r="A97" s="31" t="s">
        <v>43</v>
      </c>
      <c r="B97" s="38"/>
      <c r="C97" s="39"/>
      <c r="D97" s="39"/>
      <c r="E97" s="33" t="s">
        <v>139</v>
      </c>
      <c r="F97" s="39"/>
      <c r="G97" s="39"/>
      <c r="H97" s="39"/>
      <c r="I97" s="39"/>
      <c r="J97" s="40"/>
    </row>
    <row r="98" spans="1:16" ht="30" x14ac:dyDescent="0.25">
      <c r="A98" s="31" t="s">
        <v>34</v>
      </c>
      <c r="B98" s="31">
        <v>22</v>
      </c>
      <c r="C98" s="32" t="s">
        <v>140</v>
      </c>
      <c r="D98" s="31"/>
      <c r="E98" s="33" t="s">
        <v>141</v>
      </c>
      <c r="F98" s="34" t="s">
        <v>117</v>
      </c>
      <c r="G98" s="35">
        <v>9.2010000000000005</v>
      </c>
      <c r="H98" s="36">
        <v>0</v>
      </c>
      <c r="I98" s="36">
        <f>ROUND(G98*H98,P4)</f>
        <v>0</v>
      </c>
      <c r="J98" s="34" t="s">
        <v>303</v>
      </c>
      <c r="O98" s="37">
        <f>I98*0.21</f>
        <v>0</v>
      </c>
      <c r="P98">
        <v>3</v>
      </c>
    </row>
    <row r="99" spans="1:16" ht="90" x14ac:dyDescent="0.25">
      <c r="A99" s="31" t="s">
        <v>39</v>
      </c>
      <c r="B99" s="38"/>
      <c r="C99" s="39"/>
      <c r="D99" s="39"/>
      <c r="E99" s="33" t="s">
        <v>142</v>
      </c>
      <c r="F99" s="39"/>
      <c r="G99" s="39"/>
      <c r="H99" s="39"/>
      <c r="I99" s="39"/>
      <c r="J99" s="40"/>
    </row>
    <row r="100" spans="1:16" ht="135" x14ac:dyDescent="0.25">
      <c r="A100" s="31" t="s">
        <v>41</v>
      </c>
      <c r="B100" s="38"/>
      <c r="C100" s="39"/>
      <c r="D100" s="39"/>
      <c r="E100" s="41" t="s">
        <v>143</v>
      </c>
      <c r="F100" s="39"/>
      <c r="G100" s="39"/>
      <c r="H100" s="39"/>
      <c r="I100" s="39"/>
      <c r="J100" s="40"/>
    </row>
    <row r="101" spans="1:16" ht="90" x14ac:dyDescent="0.25">
      <c r="A101" s="31" t="s">
        <v>43</v>
      </c>
      <c r="B101" s="38"/>
      <c r="C101" s="39"/>
      <c r="D101" s="39"/>
      <c r="E101" s="33" t="s">
        <v>139</v>
      </c>
      <c r="F101" s="39"/>
      <c r="G101" s="39"/>
      <c r="H101" s="39"/>
      <c r="I101" s="39"/>
      <c r="J101" s="40"/>
    </row>
    <row r="102" spans="1:16" x14ac:dyDescent="0.25">
      <c r="A102" s="25" t="s">
        <v>31</v>
      </c>
      <c r="B102" s="26"/>
      <c r="C102" s="27" t="s">
        <v>144</v>
      </c>
      <c r="D102" s="28"/>
      <c r="E102" s="25" t="s">
        <v>145</v>
      </c>
      <c r="F102" s="28"/>
      <c r="G102" s="28"/>
      <c r="H102" s="28"/>
      <c r="I102" s="29">
        <f>SUMIFS(I103:I114,A103:A114,"P")</f>
        <v>0</v>
      </c>
      <c r="J102" s="30"/>
    </row>
    <row r="103" spans="1:16" ht="30" x14ac:dyDescent="0.25">
      <c r="A103" s="31" t="s">
        <v>34</v>
      </c>
      <c r="B103" s="31">
        <v>23</v>
      </c>
      <c r="C103" s="32" t="s">
        <v>146</v>
      </c>
      <c r="D103" s="31" t="s">
        <v>36</v>
      </c>
      <c r="E103" s="33" t="s">
        <v>147</v>
      </c>
      <c r="F103" s="34" t="s">
        <v>117</v>
      </c>
      <c r="G103" s="35">
        <v>15.3</v>
      </c>
      <c r="H103" s="36">
        <v>0</v>
      </c>
      <c r="I103" s="36">
        <f>ROUND(G103*H103,P4)</f>
        <v>0</v>
      </c>
      <c r="J103" s="34" t="s">
        <v>303</v>
      </c>
      <c r="O103" s="37">
        <f>I103*0.21</f>
        <v>0</v>
      </c>
      <c r="P103">
        <v>3</v>
      </c>
    </row>
    <row r="104" spans="1:16" ht="45" x14ac:dyDescent="0.25">
      <c r="A104" s="31" t="s">
        <v>39</v>
      </c>
      <c r="B104" s="38"/>
      <c r="C104" s="39"/>
      <c r="D104" s="39"/>
      <c r="E104" s="33" t="s">
        <v>148</v>
      </c>
      <c r="F104" s="39"/>
      <c r="G104" s="39"/>
      <c r="H104" s="39"/>
      <c r="I104" s="39"/>
      <c r="J104" s="40"/>
    </row>
    <row r="105" spans="1:16" ht="45" x14ac:dyDescent="0.25">
      <c r="A105" s="31" t="s">
        <v>41</v>
      </c>
      <c r="B105" s="38"/>
      <c r="C105" s="39"/>
      <c r="D105" s="39"/>
      <c r="E105" s="41" t="s">
        <v>149</v>
      </c>
      <c r="F105" s="39"/>
      <c r="G105" s="39"/>
      <c r="H105" s="39"/>
      <c r="I105" s="39"/>
      <c r="J105" s="40"/>
    </row>
    <row r="106" spans="1:16" ht="300" x14ac:dyDescent="0.25">
      <c r="A106" s="31" t="s">
        <v>43</v>
      </c>
      <c r="B106" s="38"/>
      <c r="C106" s="39"/>
      <c r="D106" s="39"/>
      <c r="E106" s="33" t="s">
        <v>150</v>
      </c>
      <c r="F106" s="39"/>
      <c r="G106" s="39"/>
      <c r="H106" s="39"/>
      <c r="I106" s="39"/>
      <c r="J106" s="40"/>
    </row>
    <row r="107" spans="1:16" x14ac:dyDescent="0.25">
      <c r="A107" s="31" t="s">
        <v>34</v>
      </c>
      <c r="B107" s="31">
        <v>24</v>
      </c>
      <c r="C107" s="32" t="s">
        <v>151</v>
      </c>
      <c r="D107" s="31" t="s">
        <v>36</v>
      </c>
      <c r="E107" s="33" t="s">
        <v>152</v>
      </c>
      <c r="F107" s="34" t="s">
        <v>117</v>
      </c>
      <c r="G107" s="35">
        <v>6.12</v>
      </c>
      <c r="H107" s="36">
        <v>0</v>
      </c>
      <c r="I107" s="36">
        <f>ROUND(G107*H107,P4)</f>
        <v>0</v>
      </c>
      <c r="J107" s="34" t="s">
        <v>303</v>
      </c>
      <c r="O107" s="37">
        <f>I107*0.21</f>
        <v>0</v>
      </c>
      <c r="P107">
        <v>3</v>
      </c>
    </row>
    <row r="108" spans="1:16" ht="45" x14ac:dyDescent="0.25">
      <c r="A108" s="31" t="s">
        <v>39</v>
      </c>
      <c r="B108" s="38"/>
      <c r="C108" s="39"/>
      <c r="D108" s="39"/>
      <c r="E108" s="33" t="s">
        <v>153</v>
      </c>
      <c r="F108" s="39"/>
      <c r="G108" s="39"/>
      <c r="H108" s="39"/>
      <c r="I108" s="39"/>
      <c r="J108" s="40"/>
    </row>
    <row r="109" spans="1:16" ht="45" x14ac:dyDescent="0.25">
      <c r="A109" s="31" t="s">
        <v>41</v>
      </c>
      <c r="B109" s="38"/>
      <c r="C109" s="39"/>
      <c r="D109" s="39"/>
      <c r="E109" s="41" t="s">
        <v>154</v>
      </c>
      <c r="F109" s="39"/>
      <c r="G109" s="39"/>
      <c r="H109" s="39"/>
      <c r="I109" s="39"/>
      <c r="J109" s="40"/>
    </row>
    <row r="110" spans="1:16" ht="45" x14ac:dyDescent="0.25">
      <c r="A110" s="31" t="s">
        <v>43</v>
      </c>
      <c r="B110" s="38"/>
      <c r="C110" s="39"/>
      <c r="D110" s="39"/>
      <c r="E110" s="33" t="s">
        <v>155</v>
      </c>
      <c r="F110" s="39"/>
      <c r="G110" s="39"/>
      <c r="H110" s="39"/>
      <c r="I110" s="39"/>
      <c r="J110" s="40"/>
    </row>
    <row r="111" spans="1:16" x14ac:dyDescent="0.25">
      <c r="A111" s="31" t="s">
        <v>34</v>
      </c>
      <c r="B111" s="31">
        <v>25</v>
      </c>
      <c r="C111" s="32" t="s">
        <v>156</v>
      </c>
      <c r="D111" s="31"/>
      <c r="E111" s="33" t="s">
        <v>157</v>
      </c>
      <c r="F111" s="34" t="s">
        <v>117</v>
      </c>
      <c r="G111" s="35">
        <v>46.006</v>
      </c>
      <c r="H111" s="36">
        <v>0</v>
      </c>
      <c r="I111" s="36">
        <f>ROUND(G111*H111,P4)</f>
        <v>0</v>
      </c>
      <c r="J111" s="34" t="s">
        <v>303</v>
      </c>
      <c r="O111" s="37">
        <f>I111*0.21</f>
        <v>0</v>
      </c>
      <c r="P111">
        <v>3</v>
      </c>
    </row>
    <row r="112" spans="1:16" ht="30" x14ac:dyDescent="0.25">
      <c r="A112" s="31" t="s">
        <v>39</v>
      </c>
      <c r="B112" s="38"/>
      <c r="C112" s="39"/>
      <c r="D112" s="39"/>
      <c r="E112" s="33" t="s">
        <v>158</v>
      </c>
      <c r="F112" s="39"/>
      <c r="G112" s="39"/>
      <c r="H112" s="39"/>
      <c r="I112" s="39"/>
      <c r="J112" s="40"/>
    </row>
    <row r="113" spans="1:16" ht="120" x14ac:dyDescent="0.25">
      <c r="A113" s="31" t="s">
        <v>41</v>
      </c>
      <c r="B113" s="38"/>
      <c r="C113" s="39"/>
      <c r="D113" s="39"/>
      <c r="E113" s="41" t="s">
        <v>159</v>
      </c>
      <c r="F113" s="39"/>
      <c r="G113" s="39"/>
      <c r="H113" s="39"/>
      <c r="I113" s="39"/>
      <c r="J113" s="40"/>
    </row>
    <row r="114" spans="1:16" ht="60" x14ac:dyDescent="0.25">
      <c r="A114" s="31" t="s">
        <v>43</v>
      </c>
      <c r="B114" s="38"/>
      <c r="C114" s="39"/>
      <c r="D114" s="39"/>
      <c r="E114" s="33" t="s">
        <v>160</v>
      </c>
      <c r="F114" s="39"/>
      <c r="G114" s="39"/>
      <c r="H114" s="39"/>
      <c r="I114" s="39"/>
      <c r="J114" s="40"/>
    </row>
    <row r="115" spans="1:16" x14ac:dyDescent="0.25">
      <c r="A115" s="25" t="s">
        <v>31</v>
      </c>
      <c r="B115" s="26"/>
      <c r="C115" s="27" t="s">
        <v>161</v>
      </c>
      <c r="D115" s="28"/>
      <c r="E115" s="25" t="s">
        <v>162</v>
      </c>
      <c r="F115" s="28"/>
      <c r="G115" s="28"/>
      <c r="H115" s="28"/>
      <c r="I115" s="29">
        <f>SUMIFS(I116:I247,A116:A247,"P")</f>
        <v>0</v>
      </c>
      <c r="J115" s="30"/>
    </row>
    <row r="116" spans="1:16" ht="30" x14ac:dyDescent="0.25">
      <c r="A116" s="31" t="s">
        <v>34</v>
      </c>
      <c r="B116" s="31">
        <v>26</v>
      </c>
      <c r="C116" s="32" t="s">
        <v>163</v>
      </c>
      <c r="D116" s="31" t="s">
        <v>36</v>
      </c>
      <c r="E116" s="33" t="s">
        <v>164</v>
      </c>
      <c r="F116" s="34" t="s">
        <v>165</v>
      </c>
      <c r="G116" s="35">
        <v>46</v>
      </c>
      <c r="H116" s="36">
        <v>0</v>
      </c>
      <c r="I116" s="36">
        <f>ROUND(G116*H116,P4)</f>
        <v>0</v>
      </c>
      <c r="J116" s="34" t="s">
        <v>303</v>
      </c>
      <c r="O116" s="37">
        <f>I116*0.21</f>
        <v>0</v>
      </c>
      <c r="P116">
        <v>3</v>
      </c>
    </row>
    <row r="117" spans="1:16" ht="45" x14ac:dyDescent="0.25">
      <c r="A117" s="31" t="s">
        <v>39</v>
      </c>
      <c r="B117" s="38"/>
      <c r="C117" s="39"/>
      <c r="D117" s="39"/>
      <c r="E117" s="33" t="s">
        <v>166</v>
      </c>
      <c r="F117" s="39"/>
      <c r="G117" s="39"/>
      <c r="H117" s="39"/>
      <c r="I117" s="39"/>
      <c r="J117" s="40"/>
    </row>
    <row r="118" spans="1:16" x14ac:dyDescent="0.25">
      <c r="A118" s="31" t="s">
        <v>41</v>
      </c>
      <c r="B118" s="38"/>
      <c r="C118" s="39"/>
      <c r="D118" s="39"/>
      <c r="E118" s="41" t="s">
        <v>167</v>
      </c>
      <c r="F118" s="39"/>
      <c r="G118" s="39"/>
      <c r="H118" s="39"/>
      <c r="I118" s="39"/>
      <c r="J118" s="40"/>
    </row>
    <row r="119" spans="1:16" ht="165" x14ac:dyDescent="0.25">
      <c r="A119" s="31" t="s">
        <v>43</v>
      </c>
      <c r="B119" s="38"/>
      <c r="C119" s="39"/>
      <c r="D119" s="39"/>
      <c r="E119" s="33" t="s">
        <v>168</v>
      </c>
      <c r="F119" s="39"/>
      <c r="G119" s="39"/>
      <c r="H119" s="39"/>
      <c r="I119" s="39"/>
      <c r="J119" s="40"/>
    </row>
    <row r="120" spans="1:16" x14ac:dyDescent="0.25">
      <c r="A120" s="31" t="s">
        <v>34</v>
      </c>
      <c r="B120" s="31">
        <v>27</v>
      </c>
      <c r="C120" s="32" t="s">
        <v>169</v>
      </c>
      <c r="D120" s="31" t="s">
        <v>36</v>
      </c>
      <c r="E120" s="33" t="s">
        <v>170</v>
      </c>
      <c r="F120" s="34" t="s">
        <v>165</v>
      </c>
      <c r="G120" s="35">
        <v>12</v>
      </c>
      <c r="H120" s="36">
        <v>0</v>
      </c>
      <c r="I120" s="36">
        <f>ROUND(G120*H120,P4)</f>
        <v>0</v>
      </c>
      <c r="J120" s="34" t="s">
        <v>303</v>
      </c>
      <c r="O120" s="37">
        <f>I120*0.21</f>
        <v>0</v>
      </c>
      <c r="P120">
        <v>3</v>
      </c>
    </row>
    <row r="121" spans="1:16" ht="45" x14ac:dyDescent="0.25">
      <c r="A121" s="31" t="s">
        <v>39</v>
      </c>
      <c r="B121" s="38"/>
      <c r="C121" s="39"/>
      <c r="D121" s="39"/>
      <c r="E121" s="33" t="s">
        <v>171</v>
      </c>
      <c r="F121" s="39"/>
      <c r="G121" s="39"/>
      <c r="H121" s="39"/>
      <c r="I121" s="39"/>
      <c r="J121" s="40"/>
    </row>
    <row r="122" spans="1:16" x14ac:dyDescent="0.25">
      <c r="A122" s="31" t="s">
        <v>41</v>
      </c>
      <c r="B122" s="38"/>
      <c r="C122" s="39"/>
      <c r="D122" s="39"/>
      <c r="E122" s="41" t="s">
        <v>172</v>
      </c>
      <c r="F122" s="39"/>
      <c r="G122" s="39"/>
      <c r="H122" s="39"/>
      <c r="I122" s="39"/>
      <c r="J122" s="40"/>
    </row>
    <row r="123" spans="1:16" ht="135" x14ac:dyDescent="0.25">
      <c r="A123" s="31" t="s">
        <v>43</v>
      </c>
      <c r="B123" s="38"/>
      <c r="C123" s="39"/>
      <c r="D123" s="39"/>
      <c r="E123" s="33" t="s">
        <v>173</v>
      </c>
      <c r="F123" s="39"/>
      <c r="G123" s="39"/>
      <c r="H123" s="39"/>
      <c r="I123" s="39"/>
      <c r="J123" s="40"/>
    </row>
    <row r="124" spans="1:16" ht="30" x14ac:dyDescent="0.25">
      <c r="A124" s="31" t="s">
        <v>34</v>
      </c>
      <c r="B124" s="31">
        <v>28</v>
      </c>
      <c r="C124" s="32" t="s">
        <v>174</v>
      </c>
      <c r="D124" s="31" t="s">
        <v>36</v>
      </c>
      <c r="E124" s="33" t="s">
        <v>175</v>
      </c>
      <c r="F124" s="34" t="s">
        <v>53</v>
      </c>
      <c r="G124" s="35">
        <v>14</v>
      </c>
      <c r="H124" s="36">
        <v>0</v>
      </c>
      <c r="I124" s="36">
        <f>ROUND(G124*H124,P4)</f>
        <v>0</v>
      </c>
      <c r="J124" s="34" t="s">
        <v>303</v>
      </c>
      <c r="O124" s="37">
        <f>I124*0.21</f>
        <v>0</v>
      </c>
      <c r="P124">
        <v>3</v>
      </c>
    </row>
    <row r="125" spans="1:16" ht="60" x14ac:dyDescent="0.25">
      <c r="A125" s="31" t="s">
        <v>39</v>
      </c>
      <c r="B125" s="38"/>
      <c r="C125" s="39"/>
      <c r="D125" s="39"/>
      <c r="E125" s="33" t="s">
        <v>176</v>
      </c>
      <c r="F125" s="39"/>
      <c r="G125" s="39"/>
      <c r="H125" s="39"/>
      <c r="I125" s="39"/>
      <c r="J125" s="40"/>
    </row>
    <row r="126" spans="1:16" x14ac:dyDescent="0.25">
      <c r="A126" s="31" t="s">
        <v>41</v>
      </c>
      <c r="B126" s="38"/>
      <c r="C126" s="39"/>
      <c r="D126" s="39"/>
      <c r="E126" s="41" t="s">
        <v>177</v>
      </c>
      <c r="F126" s="39"/>
      <c r="G126" s="39"/>
      <c r="H126" s="39"/>
      <c r="I126" s="39"/>
      <c r="J126" s="40"/>
    </row>
    <row r="127" spans="1:16" ht="75" x14ac:dyDescent="0.25">
      <c r="A127" s="31" t="s">
        <v>43</v>
      </c>
      <c r="B127" s="38"/>
      <c r="C127" s="39"/>
      <c r="D127" s="39"/>
      <c r="E127" s="33" t="s">
        <v>178</v>
      </c>
      <c r="F127" s="39"/>
      <c r="G127" s="39"/>
      <c r="H127" s="39"/>
      <c r="I127" s="39"/>
      <c r="J127" s="40"/>
    </row>
    <row r="128" spans="1:16" ht="30" x14ac:dyDescent="0.25">
      <c r="A128" s="31" t="s">
        <v>34</v>
      </c>
      <c r="B128" s="31">
        <v>29</v>
      </c>
      <c r="C128" s="32" t="s">
        <v>179</v>
      </c>
      <c r="D128" s="31" t="s">
        <v>36</v>
      </c>
      <c r="E128" s="33" t="s">
        <v>180</v>
      </c>
      <c r="F128" s="34" t="s">
        <v>53</v>
      </c>
      <c r="G128" s="35">
        <v>14</v>
      </c>
      <c r="H128" s="36">
        <v>0</v>
      </c>
      <c r="I128" s="36">
        <f>ROUND(G128*H128,P4)</f>
        <v>0</v>
      </c>
      <c r="J128" s="34" t="s">
        <v>303</v>
      </c>
      <c r="O128" s="37">
        <f>I128*0.21</f>
        <v>0</v>
      </c>
      <c r="P128">
        <v>3</v>
      </c>
    </row>
    <row r="129" spans="1:16" ht="60" x14ac:dyDescent="0.25">
      <c r="A129" s="31" t="s">
        <v>39</v>
      </c>
      <c r="B129" s="38"/>
      <c r="C129" s="39"/>
      <c r="D129" s="39"/>
      <c r="E129" s="33" t="s">
        <v>181</v>
      </c>
      <c r="F129" s="39"/>
      <c r="G129" s="39"/>
      <c r="H129" s="39"/>
      <c r="I129" s="39"/>
      <c r="J129" s="40"/>
    </row>
    <row r="130" spans="1:16" x14ac:dyDescent="0.25">
      <c r="A130" s="31" t="s">
        <v>41</v>
      </c>
      <c r="B130" s="38"/>
      <c r="C130" s="39"/>
      <c r="D130" s="39"/>
      <c r="E130" s="41" t="s">
        <v>177</v>
      </c>
      <c r="F130" s="39"/>
      <c r="G130" s="39"/>
      <c r="H130" s="39"/>
      <c r="I130" s="39"/>
      <c r="J130" s="40"/>
    </row>
    <row r="131" spans="1:16" ht="30" x14ac:dyDescent="0.25">
      <c r="A131" s="31" t="s">
        <v>43</v>
      </c>
      <c r="B131" s="38"/>
      <c r="C131" s="39"/>
      <c r="D131" s="39"/>
      <c r="E131" s="33" t="s">
        <v>182</v>
      </c>
      <c r="F131" s="39"/>
      <c r="G131" s="39"/>
      <c r="H131" s="39"/>
      <c r="I131" s="39"/>
      <c r="J131" s="40"/>
    </row>
    <row r="132" spans="1:16" x14ac:dyDescent="0.25">
      <c r="A132" s="31" t="s">
        <v>34</v>
      </c>
      <c r="B132" s="31">
        <v>30</v>
      </c>
      <c r="C132" s="32" t="s">
        <v>183</v>
      </c>
      <c r="D132" s="31" t="s">
        <v>36</v>
      </c>
      <c r="E132" s="33" t="s">
        <v>184</v>
      </c>
      <c r="F132" s="34" t="s">
        <v>185</v>
      </c>
      <c r="G132" s="35">
        <v>1260</v>
      </c>
      <c r="H132" s="36">
        <v>0</v>
      </c>
      <c r="I132" s="36">
        <f>ROUND(G132*H132,P4)</f>
        <v>0</v>
      </c>
      <c r="J132" s="34" t="s">
        <v>303</v>
      </c>
      <c r="O132" s="37">
        <f>I132*0.21</f>
        <v>0</v>
      </c>
      <c r="P132">
        <v>3</v>
      </c>
    </row>
    <row r="133" spans="1:16" ht="75" x14ac:dyDescent="0.25">
      <c r="A133" s="31" t="s">
        <v>39</v>
      </c>
      <c r="B133" s="38"/>
      <c r="C133" s="39"/>
      <c r="D133" s="39"/>
      <c r="E133" s="33" t="s">
        <v>186</v>
      </c>
      <c r="F133" s="39"/>
      <c r="G133" s="39"/>
      <c r="H133" s="39"/>
      <c r="I133" s="39"/>
      <c r="J133" s="40"/>
    </row>
    <row r="134" spans="1:16" x14ac:dyDescent="0.25">
      <c r="A134" s="31" t="s">
        <v>41</v>
      </c>
      <c r="B134" s="38"/>
      <c r="C134" s="39"/>
      <c r="D134" s="39"/>
      <c r="E134" s="41" t="s">
        <v>187</v>
      </c>
      <c r="F134" s="39"/>
      <c r="G134" s="39"/>
      <c r="H134" s="39"/>
      <c r="I134" s="39"/>
      <c r="J134" s="40"/>
    </row>
    <row r="135" spans="1:16" ht="30" x14ac:dyDescent="0.25">
      <c r="A135" s="31" t="s">
        <v>43</v>
      </c>
      <c r="B135" s="38"/>
      <c r="C135" s="39"/>
      <c r="D135" s="39"/>
      <c r="E135" s="33" t="s">
        <v>188</v>
      </c>
      <c r="F135" s="39"/>
      <c r="G135" s="39"/>
      <c r="H135" s="39"/>
      <c r="I135" s="39"/>
      <c r="J135" s="40"/>
    </row>
    <row r="136" spans="1:16" ht="30" x14ac:dyDescent="0.25">
      <c r="A136" s="31" t="s">
        <v>34</v>
      </c>
      <c r="B136" s="31">
        <v>31</v>
      </c>
      <c r="C136" s="32" t="s">
        <v>189</v>
      </c>
      <c r="D136" s="31" t="s">
        <v>36</v>
      </c>
      <c r="E136" s="33" t="s">
        <v>190</v>
      </c>
      <c r="F136" s="34" t="s">
        <v>53</v>
      </c>
      <c r="G136" s="35">
        <v>2</v>
      </c>
      <c r="H136" s="36">
        <v>0</v>
      </c>
      <c r="I136" s="36">
        <f>ROUND(G136*H136,P4)</f>
        <v>0</v>
      </c>
      <c r="J136" s="34" t="s">
        <v>303</v>
      </c>
      <c r="O136" s="37">
        <f>I136*0.21</f>
        <v>0</v>
      </c>
      <c r="P136">
        <v>3</v>
      </c>
    </row>
    <row r="137" spans="1:16" ht="30" x14ac:dyDescent="0.25">
      <c r="A137" s="31" t="s">
        <v>39</v>
      </c>
      <c r="B137" s="38"/>
      <c r="C137" s="39"/>
      <c r="D137" s="39"/>
      <c r="E137" s="33" t="s">
        <v>191</v>
      </c>
      <c r="F137" s="39"/>
      <c r="G137" s="39"/>
      <c r="H137" s="39"/>
      <c r="I137" s="39"/>
      <c r="J137" s="40"/>
    </row>
    <row r="138" spans="1:16" x14ac:dyDescent="0.25">
      <c r="A138" s="31" t="s">
        <v>41</v>
      </c>
      <c r="B138" s="38"/>
      <c r="C138" s="39"/>
      <c r="D138" s="39"/>
      <c r="E138" s="41" t="s">
        <v>192</v>
      </c>
      <c r="F138" s="39"/>
      <c r="G138" s="39"/>
      <c r="H138" s="39"/>
      <c r="I138" s="39"/>
      <c r="J138" s="40"/>
    </row>
    <row r="139" spans="1:16" ht="30" x14ac:dyDescent="0.25">
      <c r="A139" s="31" t="s">
        <v>43</v>
      </c>
      <c r="B139" s="38"/>
      <c r="C139" s="39"/>
      <c r="D139" s="39"/>
      <c r="E139" s="33" t="s">
        <v>193</v>
      </c>
      <c r="F139" s="39"/>
      <c r="G139" s="39"/>
      <c r="H139" s="39"/>
      <c r="I139" s="39"/>
      <c r="J139" s="40"/>
    </row>
    <row r="140" spans="1:16" ht="30" x14ac:dyDescent="0.25">
      <c r="A140" s="31" t="s">
        <v>34</v>
      </c>
      <c r="B140" s="31">
        <v>32</v>
      </c>
      <c r="C140" s="32" t="s">
        <v>194</v>
      </c>
      <c r="D140" s="31" t="s">
        <v>36</v>
      </c>
      <c r="E140" s="33" t="s">
        <v>195</v>
      </c>
      <c r="F140" s="34" t="s">
        <v>53</v>
      </c>
      <c r="G140" s="35">
        <v>2</v>
      </c>
      <c r="H140" s="36">
        <v>0</v>
      </c>
      <c r="I140" s="36">
        <f>ROUND(G140*H140,P4)</f>
        <v>0</v>
      </c>
      <c r="J140" s="34" t="s">
        <v>303</v>
      </c>
      <c r="O140" s="37">
        <f>I140*0.21</f>
        <v>0</v>
      </c>
      <c r="P140">
        <v>3</v>
      </c>
    </row>
    <row r="141" spans="1:16" ht="30" x14ac:dyDescent="0.25">
      <c r="A141" s="31" t="s">
        <v>39</v>
      </c>
      <c r="B141" s="38"/>
      <c r="C141" s="39"/>
      <c r="D141" s="39"/>
      <c r="E141" s="33" t="s">
        <v>196</v>
      </c>
      <c r="F141" s="39"/>
      <c r="G141" s="39"/>
      <c r="H141" s="39"/>
      <c r="I141" s="39"/>
      <c r="J141" s="40"/>
    </row>
    <row r="142" spans="1:16" x14ac:dyDescent="0.25">
      <c r="A142" s="31" t="s">
        <v>41</v>
      </c>
      <c r="B142" s="38"/>
      <c r="C142" s="39"/>
      <c r="D142" s="39"/>
      <c r="E142" s="41" t="s">
        <v>192</v>
      </c>
      <c r="F142" s="39"/>
      <c r="G142" s="39"/>
      <c r="H142" s="39"/>
      <c r="I142" s="39"/>
      <c r="J142" s="40"/>
    </row>
    <row r="143" spans="1:16" ht="30" x14ac:dyDescent="0.25">
      <c r="A143" s="31" t="s">
        <v>43</v>
      </c>
      <c r="B143" s="38"/>
      <c r="C143" s="39"/>
      <c r="D143" s="39"/>
      <c r="E143" s="33" t="s">
        <v>182</v>
      </c>
      <c r="F143" s="39"/>
      <c r="G143" s="39"/>
      <c r="H143" s="39"/>
      <c r="I143" s="39"/>
      <c r="J143" s="40"/>
    </row>
    <row r="144" spans="1:16" x14ac:dyDescent="0.25">
      <c r="A144" s="31" t="s">
        <v>34</v>
      </c>
      <c r="B144" s="31">
        <v>33</v>
      </c>
      <c r="C144" s="32" t="s">
        <v>197</v>
      </c>
      <c r="D144" s="31" t="s">
        <v>36</v>
      </c>
      <c r="E144" s="33" t="s">
        <v>198</v>
      </c>
      <c r="F144" s="34" t="s">
        <v>53</v>
      </c>
      <c r="G144" s="35">
        <v>2</v>
      </c>
      <c r="H144" s="36">
        <v>0</v>
      </c>
      <c r="I144" s="36">
        <f>ROUND(G144*H144,P4)</f>
        <v>0</v>
      </c>
      <c r="J144" s="34" t="s">
        <v>303</v>
      </c>
      <c r="O144" s="37">
        <f>I144*0.21</f>
        <v>0</v>
      </c>
      <c r="P144">
        <v>3</v>
      </c>
    </row>
    <row r="145" spans="1:16" ht="45" x14ac:dyDescent="0.25">
      <c r="A145" s="31" t="s">
        <v>39</v>
      </c>
      <c r="B145" s="38"/>
      <c r="C145" s="39"/>
      <c r="D145" s="39"/>
      <c r="E145" s="33" t="s">
        <v>199</v>
      </c>
      <c r="F145" s="39"/>
      <c r="G145" s="39"/>
      <c r="H145" s="39"/>
      <c r="I145" s="39"/>
      <c r="J145" s="40"/>
    </row>
    <row r="146" spans="1:16" x14ac:dyDescent="0.25">
      <c r="A146" s="31" t="s">
        <v>41</v>
      </c>
      <c r="B146" s="38"/>
      <c r="C146" s="39"/>
      <c r="D146" s="39"/>
      <c r="E146" s="41" t="s">
        <v>192</v>
      </c>
      <c r="F146" s="39"/>
      <c r="G146" s="39"/>
      <c r="H146" s="39"/>
      <c r="I146" s="39"/>
      <c r="J146" s="40"/>
    </row>
    <row r="147" spans="1:16" ht="90" x14ac:dyDescent="0.25">
      <c r="A147" s="31" t="s">
        <v>43</v>
      </c>
      <c r="B147" s="38"/>
      <c r="C147" s="39"/>
      <c r="D147" s="39"/>
      <c r="E147" s="33" t="s">
        <v>200</v>
      </c>
      <c r="F147" s="39"/>
      <c r="G147" s="39"/>
      <c r="H147" s="39"/>
      <c r="I147" s="39"/>
      <c r="J147" s="40"/>
    </row>
    <row r="148" spans="1:16" x14ac:dyDescent="0.25">
      <c r="A148" s="31" t="s">
        <v>34</v>
      </c>
      <c r="B148" s="31">
        <v>34</v>
      </c>
      <c r="C148" s="32" t="s">
        <v>201</v>
      </c>
      <c r="D148" s="31" t="s">
        <v>36</v>
      </c>
      <c r="E148" s="33" t="s">
        <v>202</v>
      </c>
      <c r="F148" s="34" t="s">
        <v>53</v>
      </c>
      <c r="G148" s="35">
        <v>2</v>
      </c>
      <c r="H148" s="36">
        <v>0</v>
      </c>
      <c r="I148" s="36">
        <f>ROUND(G148*H148,P4)</f>
        <v>0</v>
      </c>
      <c r="J148" s="34" t="s">
        <v>303</v>
      </c>
      <c r="O148" s="37">
        <f>I148*0.21</f>
        <v>0</v>
      </c>
      <c r="P148">
        <v>3</v>
      </c>
    </row>
    <row r="149" spans="1:16" ht="45" x14ac:dyDescent="0.25">
      <c r="A149" s="31" t="s">
        <v>39</v>
      </c>
      <c r="B149" s="38"/>
      <c r="C149" s="39"/>
      <c r="D149" s="39"/>
      <c r="E149" s="33" t="s">
        <v>203</v>
      </c>
      <c r="F149" s="39"/>
      <c r="G149" s="39"/>
      <c r="H149" s="39"/>
      <c r="I149" s="39"/>
      <c r="J149" s="40"/>
    </row>
    <row r="150" spans="1:16" x14ac:dyDescent="0.25">
      <c r="A150" s="31" t="s">
        <v>41</v>
      </c>
      <c r="B150" s="38"/>
      <c r="C150" s="39"/>
      <c r="D150" s="39"/>
      <c r="E150" s="41" t="s">
        <v>192</v>
      </c>
      <c r="F150" s="39"/>
      <c r="G150" s="39"/>
      <c r="H150" s="39"/>
      <c r="I150" s="39"/>
      <c r="J150" s="40"/>
    </row>
    <row r="151" spans="1:16" ht="30" x14ac:dyDescent="0.25">
      <c r="A151" s="31" t="s">
        <v>43</v>
      </c>
      <c r="B151" s="38"/>
      <c r="C151" s="39"/>
      <c r="D151" s="39"/>
      <c r="E151" s="33" t="s">
        <v>204</v>
      </c>
      <c r="F151" s="39"/>
      <c r="G151" s="39"/>
      <c r="H151" s="39"/>
      <c r="I151" s="39"/>
      <c r="J151" s="40"/>
    </row>
    <row r="152" spans="1:16" x14ac:dyDescent="0.25">
      <c r="A152" s="31" t="s">
        <v>34</v>
      </c>
      <c r="B152" s="31">
        <v>35</v>
      </c>
      <c r="C152" s="32" t="s">
        <v>205</v>
      </c>
      <c r="D152" s="31" t="s">
        <v>36</v>
      </c>
      <c r="E152" s="33" t="s">
        <v>206</v>
      </c>
      <c r="F152" s="34" t="s">
        <v>185</v>
      </c>
      <c r="G152" s="35">
        <v>180</v>
      </c>
      <c r="H152" s="36">
        <v>0</v>
      </c>
      <c r="I152" s="36">
        <f>ROUND(G152*H152,P4)</f>
        <v>0</v>
      </c>
      <c r="J152" s="34" t="s">
        <v>303</v>
      </c>
      <c r="O152" s="37">
        <f>I152*0.21</f>
        <v>0</v>
      </c>
      <c r="P152">
        <v>3</v>
      </c>
    </row>
    <row r="153" spans="1:16" ht="45" x14ac:dyDescent="0.25">
      <c r="A153" s="31" t="s">
        <v>39</v>
      </c>
      <c r="B153" s="38"/>
      <c r="C153" s="39"/>
      <c r="D153" s="39"/>
      <c r="E153" s="33" t="s">
        <v>207</v>
      </c>
      <c r="F153" s="39"/>
      <c r="G153" s="39"/>
      <c r="H153" s="39"/>
      <c r="I153" s="39"/>
      <c r="J153" s="40"/>
    </row>
    <row r="154" spans="1:16" x14ac:dyDescent="0.25">
      <c r="A154" s="31" t="s">
        <v>41</v>
      </c>
      <c r="B154" s="38"/>
      <c r="C154" s="39"/>
      <c r="D154" s="39"/>
      <c r="E154" s="41" t="s">
        <v>208</v>
      </c>
      <c r="F154" s="39"/>
      <c r="G154" s="39"/>
      <c r="H154" s="39"/>
      <c r="I154" s="39"/>
      <c r="J154" s="40"/>
    </row>
    <row r="155" spans="1:16" ht="30" x14ac:dyDescent="0.25">
      <c r="A155" s="31" t="s">
        <v>43</v>
      </c>
      <c r="B155" s="38"/>
      <c r="C155" s="39"/>
      <c r="D155" s="39"/>
      <c r="E155" s="33" t="s">
        <v>209</v>
      </c>
      <c r="F155" s="39"/>
      <c r="G155" s="39"/>
      <c r="H155" s="39"/>
      <c r="I155" s="39"/>
      <c r="J155" s="40"/>
    </row>
    <row r="156" spans="1:16" x14ac:dyDescent="0.25">
      <c r="A156" s="31" t="s">
        <v>34</v>
      </c>
      <c r="B156" s="31">
        <v>36</v>
      </c>
      <c r="C156" s="32" t="s">
        <v>210</v>
      </c>
      <c r="D156" s="31" t="s">
        <v>36</v>
      </c>
      <c r="E156" s="33" t="s">
        <v>211</v>
      </c>
      <c r="F156" s="34" t="s">
        <v>53</v>
      </c>
      <c r="G156" s="35">
        <v>2</v>
      </c>
      <c r="H156" s="36">
        <v>0</v>
      </c>
      <c r="I156" s="36">
        <f>ROUND(G156*H156,P4)</f>
        <v>0</v>
      </c>
      <c r="J156" s="34" t="s">
        <v>303</v>
      </c>
      <c r="O156" s="37">
        <f>I156*0.21</f>
        <v>0</v>
      </c>
      <c r="P156">
        <v>3</v>
      </c>
    </row>
    <row r="157" spans="1:16" ht="45" x14ac:dyDescent="0.25">
      <c r="A157" s="31" t="s">
        <v>39</v>
      </c>
      <c r="B157" s="38"/>
      <c r="C157" s="39"/>
      <c r="D157" s="39"/>
      <c r="E157" s="33" t="s">
        <v>212</v>
      </c>
      <c r="F157" s="39"/>
      <c r="G157" s="39"/>
      <c r="H157" s="39"/>
      <c r="I157" s="39"/>
      <c r="J157" s="40"/>
    </row>
    <row r="158" spans="1:16" x14ac:dyDescent="0.25">
      <c r="A158" s="31" t="s">
        <v>41</v>
      </c>
      <c r="B158" s="38"/>
      <c r="C158" s="39"/>
      <c r="D158" s="39"/>
      <c r="E158" s="41" t="s">
        <v>192</v>
      </c>
      <c r="F158" s="39"/>
      <c r="G158" s="39"/>
      <c r="H158" s="39"/>
      <c r="I158" s="39"/>
      <c r="J158" s="40"/>
    </row>
    <row r="159" spans="1:16" ht="90" x14ac:dyDescent="0.25">
      <c r="A159" s="31" t="s">
        <v>43</v>
      </c>
      <c r="B159" s="38"/>
      <c r="C159" s="39"/>
      <c r="D159" s="39"/>
      <c r="E159" s="33" t="s">
        <v>200</v>
      </c>
      <c r="F159" s="39"/>
      <c r="G159" s="39"/>
      <c r="H159" s="39"/>
      <c r="I159" s="39"/>
      <c r="J159" s="40"/>
    </row>
    <row r="160" spans="1:16" x14ac:dyDescent="0.25">
      <c r="A160" s="31" t="s">
        <v>34</v>
      </c>
      <c r="B160" s="31">
        <v>37</v>
      </c>
      <c r="C160" s="32" t="s">
        <v>213</v>
      </c>
      <c r="D160" s="31" t="s">
        <v>36</v>
      </c>
      <c r="E160" s="33" t="s">
        <v>214</v>
      </c>
      <c r="F160" s="34" t="s">
        <v>53</v>
      </c>
      <c r="G160" s="35">
        <v>2</v>
      </c>
      <c r="H160" s="36">
        <v>0</v>
      </c>
      <c r="I160" s="36">
        <f>ROUND(G160*H160,P4)</f>
        <v>0</v>
      </c>
      <c r="J160" s="34" t="s">
        <v>303</v>
      </c>
      <c r="O160" s="37">
        <f>I160*0.21</f>
        <v>0</v>
      </c>
      <c r="P160">
        <v>3</v>
      </c>
    </row>
    <row r="161" spans="1:16" ht="45" x14ac:dyDescent="0.25">
      <c r="A161" s="31" t="s">
        <v>39</v>
      </c>
      <c r="B161" s="38"/>
      <c r="C161" s="39"/>
      <c r="D161" s="39"/>
      <c r="E161" s="33" t="s">
        <v>215</v>
      </c>
      <c r="F161" s="39"/>
      <c r="G161" s="39"/>
      <c r="H161" s="39"/>
      <c r="I161" s="39"/>
      <c r="J161" s="40"/>
    </row>
    <row r="162" spans="1:16" x14ac:dyDescent="0.25">
      <c r="A162" s="31" t="s">
        <v>41</v>
      </c>
      <c r="B162" s="38"/>
      <c r="C162" s="39"/>
      <c r="D162" s="39"/>
      <c r="E162" s="41" t="s">
        <v>192</v>
      </c>
      <c r="F162" s="39"/>
      <c r="G162" s="39"/>
      <c r="H162" s="39"/>
      <c r="I162" s="39"/>
      <c r="J162" s="40"/>
    </row>
    <row r="163" spans="1:16" ht="30" x14ac:dyDescent="0.25">
      <c r="A163" s="31" t="s">
        <v>43</v>
      </c>
      <c r="B163" s="38"/>
      <c r="C163" s="39"/>
      <c r="D163" s="39"/>
      <c r="E163" s="33" t="s">
        <v>204</v>
      </c>
      <c r="F163" s="39"/>
      <c r="G163" s="39"/>
      <c r="H163" s="39"/>
      <c r="I163" s="39"/>
      <c r="J163" s="40"/>
    </row>
    <row r="164" spans="1:16" x14ac:dyDescent="0.25">
      <c r="A164" s="31" t="s">
        <v>34</v>
      </c>
      <c r="B164" s="31">
        <v>38</v>
      </c>
      <c r="C164" s="32" t="s">
        <v>216</v>
      </c>
      <c r="D164" s="31" t="s">
        <v>36</v>
      </c>
      <c r="E164" s="33" t="s">
        <v>217</v>
      </c>
      <c r="F164" s="34" t="s">
        <v>185</v>
      </c>
      <c r="G164" s="35">
        <v>180</v>
      </c>
      <c r="H164" s="36">
        <v>0</v>
      </c>
      <c r="I164" s="36">
        <f>ROUND(G164*H164,P4)</f>
        <v>0</v>
      </c>
      <c r="J164" s="34" t="s">
        <v>303</v>
      </c>
      <c r="O164" s="37">
        <f>I164*0.21</f>
        <v>0</v>
      </c>
      <c r="P164">
        <v>3</v>
      </c>
    </row>
    <row r="165" spans="1:16" ht="45" x14ac:dyDescent="0.25">
      <c r="A165" s="31" t="s">
        <v>39</v>
      </c>
      <c r="B165" s="38"/>
      <c r="C165" s="39"/>
      <c r="D165" s="39"/>
      <c r="E165" s="33" t="s">
        <v>218</v>
      </c>
      <c r="F165" s="39"/>
      <c r="G165" s="39"/>
      <c r="H165" s="39"/>
      <c r="I165" s="39"/>
      <c r="J165" s="40"/>
    </row>
    <row r="166" spans="1:16" x14ac:dyDescent="0.25">
      <c r="A166" s="31" t="s">
        <v>41</v>
      </c>
      <c r="B166" s="38"/>
      <c r="C166" s="39"/>
      <c r="D166" s="39"/>
      <c r="E166" s="41" t="s">
        <v>208</v>
      </c>
      <c r="F166" s="39"/>
      <c r="G166" s="39"/>
      <c r="H166" s="39"/>
      <c r="I166" s="39"/>
      <c r="J166" s="40"/>
    </row>
    <row r="167" spans="1:16" ht="30" x14ac:dyDescent="0.25">
      <c r="A167" s="31" t="s">
        <v>43</v>
      </c>
      <c r="B167" s="38"/>
      <c r="C167" s="39"/>
      <c r="D167" s="39"/>
      <c r="E167" s="33" t="s">
        <v>209</v>
      </c>
      <c r="F167" s="39"/>
      <c r="G167" s="39"/>
      <c r="H167" s="39"/>
      <c r="I167" s="39"/>
      <c r="J167" s="40"/>
    </row>
    <row r="168" spans="1:16" x14ac:dyDescent="0.25">
      <c r="A168" s="31" t="s">
        <v>34</v>
      </c>
      <c r="B168" s="31">
        <v>39</v>
      </c>
      <c r="C168" s="32" t="s">
        <v>219</v>
      </c>
      <c r="D168" s="31" t="s">
        <v>36</v>
      </c>
      <c r="E168" s="33" t="s">
        <v>220</v>
      </c>
      <c r="F168" s="34" t="s">
        <v>53</v>
      </c>
      <c r="G168" s="35">
        <v>2</v>
      </c>
      <c r="H168" s="36">
        <v>0</v>
      </c>
      <c r="I168" s="36">
        <f>ROUND(G168*H168,P4)</f>
        <v>0</v>
      </c>
      <c r="J168" s="34" t="s">
        <v>303</v>
      </c>
      <c r="O168" s="37">
        <f>I168*0.21</f>
        <v>0</v>
      </c>
      <c r="P168">
        <v>3</v>
      </c>
    </row>
    <row r="169" spans="1:16" ht="45" x14ac:dyDescent="0.25">
      <c r="A169" s="31" t="s">
        <v>39</v>
      </c>
      <c r="B169" s="38"/>
      <c r="C169" s="39"/>
      <c r="D169" s="39"/>
      <c r="E169" s="33" t="s">
        <v>221</v>
      </c>
      <c r="F169" s="39"/>
      <c r="G169" s="39"/>
      <c r="H169" s="39"/>
      <c r="I169" s="39"/>
      <c r="J169" s="40"/>
    </row>
    <row r="170" spans="1:16" x14ac:dyDescent="0.25">
      <c r="A170" s="31" t="s">
        <v>41</v>
      </c>
      <c r="B170" s="38"/>
      <c r="C170" s="39"/>
      <c r="D170" s="39"/>
      <c r="E170" s="41" t="s">
        <v>192</v>
      </c>
      <c r="F170" s="39"/>
      <c r="G170" s="39"/>
      <c r="H170" s="39"/>
      <c r="I170" s="39"/>
      <c r="J170" s="40"/>
    </row>
    <row r="171" spans="1:16" ht="90" x14ac:dyDescent="0.25">
      <c r="A171" s="31" t="s">
        <v>43</v>
      </c>
      <c r="B171" s="38"/>
      <c r="C171" s="39"/>
      <c r="D171" s="39"/>
      <c r="E171" s="33" t="s">
        <v>200</v>
      </c>
      <c r="F171" s="39"/>
      <c r="G171" s="39"/>
      <c r="H171" s="39"/>
      <c r="I171" s="39"/>
      <c r="J171" s="40"/>
    </row>
    <row r="172" spans="1:16" x14ac:dyDescent="0.25">
      <c r="A172" s="31" t="s">
        <v>34</v>
      </c>
      <c r="B172" s="31">
        <v>40</v>
      </c>
      <c r="C172" s="32" t="s">
        <v>222</v>
      </c>
      <c r="D172" s="31" t="s">
        <v>36</v>
      </c>
      <c r="E172" s="33" t="s">
        <v>223</v>
      </c>
      <c r="F172" s="34" t="s">
        <v>53</v>
      </c>
      <c r="G172" s="35">
        <v>2</v>
      </c>
      <c r="H172" s="36">
        <v>0</v>
      </c>
      <c r="I172" s="36">
        <f>ROUND(G172*H172,P4)</f>
        <v>0</v>
      </c>
      <c r="J172" s="34" t="s">
        <v>303</v>
      </c>
      <c r="O172" s="37">
        <f>I172*0.21</f>
        <v>0</v>
      </c>
      <c r="P172">
        <v>3</v>
      </c>
    </row>
    <row r="173" spans="1:16" ht="45" x14ac:dyDescent="0.25">
      <c r="A173" s="31" t="s">
        <v>39</v>
      </c>
      <c r="B173" s="38"/>
      <c r="C173" s="39"/>
      <c r="D173" s="39"/>
      <c r="E173" s="33" t="s">
        <v>224</v>
      </c>
      <c r="F173" s="39"/>
      <c r="G173" s="39"/>
      <c r="H173" s="39"/>
      <c r="I173" s="39"/>
      <c r="J173" s="40"/>
    </row>
    <row r="174" spans="1:16" x14ac:dyDescent="0.25">
      <c r="A174" s="31" t="s">
        <v>41</v>
      </c>
      <c r="B174" s="38"/>
      <c r="C174" s="39"/>
      <c r="D174" s="39"/>
      <c r="E174" s="41" t="s">
        <v>192</v>
      </c>
      <c r="F174" s="39"/>
      <c r="G174" s="39"/>
      <c r="H174" s="39"/>
      <c r="I174" s="39"/>
      <c r="J174" s="40"/>
    </row>
    <row r="175" spans="1:16" ht="30" x14ac:dyDescent="0.25">
      <c r="A175" s="31" t="s">
        <v>43</v>
      </c>
      <c r="B175" s="38"/>
      <c r="C175" s="39"/>
      <c r="D175" s="39"/>
      <c r="E175" s="33" t="s">
        <v>204</v>
      </c>
      <c r="F175" s="39"/>
      <c r="G175" s="39"/>
      <c r="H175" s="39"/>
      <c r="I175" s="39"/>
      <c r="J175" s="40"/>
    </row>
    <row r="176" spans="1:16" x14ac:dyDescent="0.25">
      <c r="A176" s="31" t="s">
        <v>34</v>
      </c>
      <c r="B176" s="31">
        <v>41</v>
      </c>
      <c r="C176" s="32" t="s">
        <v>225</v>
      </c>
      <c r="D176" s="31" t="s">
        <v>36</v>
      </c>
      <c r="E176" s="33" t="s">
        <v>226</v>
      </c>
      <c r="F176" s="34" t="s">
        <v>185</v>
      </c>
      <c r="G176" s="35">
        <v>180</v>
      </c>
      <c r="H176" s="36">
        <v>0</v>
      </c>
      <c r="I176" s="36">
        <f>ROUND(G176*H176,P4)</f>
        <v>0</v>
      </c>
      <c r="J176" s="34" t="s">
        <v>303</v>
      </c>
      <c r="O176" s="37">
        <f>I176*0.21</f>
        <v>0</v>
      </c>
      <c r="P176">
        <v>3</v>
      </c>
    </row>
    <row r="177" spans="1:16" ht="60" x14ac:dyDescent="0.25">
      <c r="A177" s="31" t="s">
        <v>39</v>
      </c>
      <c r="B177" s="38"/>
      <c r="C177" s="39"/>
      <c r="D177" s="39"/>
      <c r="E177" s="33" t="s">
        <v>227</v>
      </c>
      <c r="F177" s="39"/>
      <c r="G177" s="39"/>
      <c r="H177" s="39"/>
      <c r="I177" s="39"/>
      <c r="J177" s="40"/>
    </row>
    <row r="178" spans="1:16" x14ac:dyDescent="0.25">
      <c r="A178" s="31" t="s">
        <v>41</v>
      </c>
      <c r="B178" s="38"/>
      <c r="C178" s="39"/>
      <c r="D178" s="39"/>
      <c r="E178" s="41" t="s">
        <v>208</v>
      </c>
      <c r="F178" s="39"/>
      <c r="G178" s="39"/>
      <c r="H178" s="39"/>
      <c r="I178" s="39"/>
      <c r="J178" s="40"/>
    </row>
    <row r="179" spans="1:16" ht="30" x14ac:dyDescent="0.25">
      <c r="A179" s="31" t="s">
        <v>43</v>
      </c>
      <c r="B179" s="38"/>
      <c r="C179" s="39"/>
      <c r="D179" s="39"/>
      <c r="E179" s="33" t="s">
        <v>209</v>
      </c>
      <c r="F179" s="39"/>
      <c r="G179" s="39"/>
      <c r="H179" s="39"/>
      <c r="I179" s="39"/>
      <c r="J179" s="40"/>
    </row>
    <row r="180" spans="1:16" x14ac:dyDescent="0.25">
      <c r="A180" s="31" t="s">
        <v>34</v>
      </c>
      <c r="B180" s="31">
        <v>42</v>
      </c>
      <c r="C180" s="32" t="s">
        <v>228</v>
      </c>
      <c r="D180" s="31" t="s">
        <v>36</v>
      </c>
      <c r="E180" s="33" t="s">
        <v>229</v>
      </c>
      <c r="F180" s="34" t="s">
        <v>53</v>
      </c>
      <c r="G180" s="35">
        <v>2</v>
      </c>
      <c r="H180" s="36">
        <v>0</v>
      </c>
      <c r="I180" s="36">
        <f>ROUND(G180*H180,P4)</f>
        <v>0</v>
      </c>
      <c r="J180" s="34" t="s">
        <v>303</v>
      </c>
      <c r="O180" s="37">
        <f>I180*0.21</f>
        <v>0</v>
      </c>
      <c r="P180">
        <v>3</v>
      </c>
    </row>
    <row r="181" spans="1:16" ht="45" x14ac:dyDescent="0.25">
      <c r="A181" s="31" t="s">
        <v>39</v>
      </c>
      <c r="B181" s="38"/>
      <c r="C181" s="39"/>
      <c r="D181" s="39"/>
      <c r="E181" s="33" t="s">
        <v>230</v>
      </c>
      <c r="F181" s="39"/>
      <c r="G181" s="39"/>
      <c r="H181" s="39"/>
      <c r="I181" s="39"/>
      <c r="J181" s="40"/>
    </row>
    <row r="182" spans="1:16" x14ac:dyDescent="0.25">
      <c r="A182" s="31" t="s">
        <v>41</v>
      </c>
      <c r="B182" s="38"/>
      <c r="C182" s="39"/>
      <c r="D182" s="39"/>
      <c r="E182" s="41" t="s">
        <v>192</v>
      </c>
      <c r="F182" s="39"/>
      <c r="G182" s="39"/>
      <c r="H182" s="39"/>
      <c r="I182" s="39"/>
      <c r="J182" s="40"/>
    </row>
    <row r="183" spans="1:16" ht="75" x14ac:dyDescent="0.25">
      <c r="A183" s="31" t="s">
        <v>43</v>
      </c>
      <c r="B183" s="38"/>
      <c r="C183" s="39"/>
      <c r="D183" s="39"/>
      <c r="E183" s="33" t="s">
        <v>231</v>
      </c>
      <c r="F183" s="39"/>
      <c r="G183" s="39"/>
      <c r="H183" s="39"/>
      <c r="I183" s="39"/>
      <c r="J183" s="40"/>
    </row>
    <row r="184" spans="1:16" x14ac:dyDescent="0.25">
      <c r="A184" s="31" t="s">
        <v>34</v>
      </c>
      <c r="B184" s="31">
        <v>43</v>
      </c>
      <c r="C184" s="32" t="s">
        <v>232</v>
      </c>
      <c r="D184" s="31" t="s">
        <v>36</v>
      </c>
      <c r="E184" s="33" t="s">
        <v>233</v>
      </c>
      <c r="F184" s="34" t="s">
        <v>53</v>
      </c>
      <c r="G184" s="35">
        <v>2</v>
      </c>
      <c r="H184" s="36">
        <v>0</v>
      </c>
      <c r="I184" s="36">
        <f>ROUND(G184*H184,P4)</f>
        <v>0</v>
      </c>
      <c r="J184" s="34" t="s">
        <v>303</v>
      </c>
      <c r="O184" s="37">
        <f>I184*0.21</f>
        <v>0</v>
      </c>
      <c r="P184">
        <v>3</v>
      </c>
    </row>
    <row r="185" spans="1:16" ht="45" x14ac:dyDescent="0.25">
      <c r="A185" s="31" t="s">
        <v>39</v>
      </c>
      <c r="B185" s="38"/>
      <c r="C185" s="39"/>
      <c r="D185" s="39"/>
      <c r="E185" s="33" t="s">
        <v>234</v>
      </c>
      <c r="F185" s="39"/>
      <c r="G185" s="39"/>
      <c r="H185" s="39"/>
      <c r="I185" s="39"/>
      <c r="J185" s="40"/>
    </row>
    <row r="186" spans="1:16" x14ac:dyDescent="0.25">
      <c r="A186" s="31" t="s">
        <v>41</v>
      </c>
      <c r="B186" s="38"/>
      <c r="C186" s="39"/>
      <c r="D186" s="39"/>
      <c r="E186" s="41" t="s">
        <v>192</v>
      </c>
      <c r="F186" s="39"/>
      <c r="G186" s="39"/>
      <c r="H186" s="39"/>
      <c r="I186" s="39"/>
      <c r="J186" s="40"/>
    </row>
    <row r="187" spans="1:16" ht="30" x14ac:dyDescent="0.25">
      <c r="A187" s="31" t="s">
        <v>43</v>
      </c>
      <c r="B187" s="38"/>
      <c r="C187" s="39"/>
      <c r="D187" s="39"/>
      <c r="E187" s="33" t="s">
        <v>204</v>
      </c>
      <c r="F187" s="39"/>
      <c r="G187" s="39"/>
      <c r="H187" s="39"/>
      <c r="I187" s="39"/>
      <c r="J187" s="40"/>
    </row>
    <row r="188" spans="1:16" x14ac:dyDescent="0.25">
      <c r="A188" s="31" t="s">
        <v>34</v>
      </c>
      <c r="B188" s="31">
        <v>44</v>
      </c>
      <c r="C188" s="32" t="s">
        <v>235</v>
      </c>
      <c r="D188" s="31" t="s">
        <v>36</v>
      </c>
      <c r="E188" s="33" t="s">
        <v>236</v>
      </c>
      <c r="F188" s="34" t="s">
        <v>185</v>
      </c>
      <c r="G188" s="35">
        <v>180</v>
      </c>
      <c r="H188" s="36">
        <v>0</v>
      </c>
      <c r="I188" s="36">
        <f>ROUND(G188*H188,P4)</f>
        <v>0</v>
      </c>
      <c r="J188" s="34" t="s">
        <v>303</v>
      </c>
      <c r="O188" s="37">
        <f>I188*0.21</f>
        <v>0</v>
      </c>
      <c r="P188">
        <v>3</v>
      </c>
    </row>
    <row r="189" spans="1:16" ht="60" x14ac:dyDescent="0.25">
      <c r="A189" s="31" t="s">
        <v>39</v>
      </c>
      <c r="B189" s="38"/>
      <c r="C189" s="39"/>
      <c r="D189" s="39"/>
      <c r="E189" s="33" t="s">
        <v>237</v>
      </c>
      <c r="F189" s="39"/>
      <c r="G189" s="39"/>
      <c r="H189" s="39"/>
      <c r="I189" s="39"/>
      <c r="J189" s="40"/>
    </row>
    <row r="190" spans="1:16" x14ac:dyDescent="0.25">
      <c r="A190" s="31" t="s">
        <v>41</v>
      </c>
      <c r="B190" s="38"/>
      <c r="C190" s="39"/>
      <c r="D190" s="39"/>
      <c r="E190" s="41" t="s">
        <v>208</v>
      </c>
      <c r="F190" s="39"/>
      <c r="G190" s="39"/>
      <c r="H190" s="39"/>
      <c r="I190" s="39"/>
      <c r="J190" s="40"/>
    </row>
    <row r="191" spans="1:16" ht="30" x14ac:dyDescent="0.25">
      <c r="A191" s="31" t="s">
        <v>43</v>
      </c>
      <c r="B191" s="38"/>
      <c r="C191" s="39"/>
      <c r="D191" s="39"/>
      <c r="E191" s="33" t="s">
        <v>209</v>
      </c>
      <c r="F191" s="39"/>
      <c r="G191" s="39"/>
      <c r="H191" s="39"/>
      <c r="I191" s="39"/>
      <c r="J191" s="40"/>
    </row>
    <row r="192" spans="1:16" x14ac:dyDescent="0.25">
      <c r="A192" s="31" t="s">
        <v>34</v>
      </c>
      <c r="B192" s="31">
        <v>45</v>
      </c>
      <c r="C192" s="32" t="s">
        <v>238</v>
      </c>
      <c r="D192" s="31" t="s">
        <v>36</v>
      </c>
      <c r="E192" s="33" t="s">
        <v>239</v>
      </c>
      <c r="F192" s="34" t="s">
        <v>53</v>
      </c>
      <c r="G192" s="35">
        <v>5</v>
      </c>
      <c r="H192" s="36">
        <v>0</v>
      </c>
      <c r="I192" s="36">
        <f>ROUND(G192*H192,P4)</f>
        <v>0</v>
      </c>
      <c r="J192" s="34" t="s">
        <v>303</v>
      </c>
      <c r="O192" s="37">
        <f>I192*0.21</f>
        <v>0</v>
      </c>
      <c r="P192">
        <v>3</v>
      </c>
    </row>
    <row r="193" spans="1:16" ht="45" x14ac:dyDescent="0.25">
      <c r="A193" s="31" t="s">
        <v>39</v>
      </c>
      <c r="B193" s="38"/>
      <c r="C193" s="39"/>
      <c r="D193" s="39"/>
      <c r="E193" s="33" t="s">
        <v>240</v>
      </c>
      <c r="F193" s="39"/>
      <c r="G193" s="39"/>
      <c r="H193" s="39"/>
      <c r="I193" s="39"/>
      <c r="J193" s="40"/>
    </row>
    <row r="194" spans="1:16" x14ac:dyDescent="0.25">
      <c r="A194" s="31" t="s">
        <v>41</v>
      </c>
      <c r="B194" s="38"/>
      <c r="C194" s="39"/>
      <c r="D194" s="39"/>
      <c r="E194" s="41" t="s">
        <v>241</v>
      </c>
      <c r="F194" s="39"/>
      <c r="G194" s="39"/>
      <c r="H194" s="39"/>
      <c r="I194" s="39"/>
      <c r="J194" s="40"/>
    </row>
    <row r="195" spans="1:16" ht="75" x14ac:dyDescent="0.25">
      <c r="A195" s="31" t="s">
        <v>43</v>
      </c>
      <c r="B195" s="38"/>
      <c r="C195" s="39"/>
      <c r="D195" s="39"/>
      <c r="E195" s="33" t="s">
        <v>231</v>
      </c>
      <c r="F195" s="39"/>
      <c r="G195" s="39"/>
      <c r="H195" s="39"/>
      <c r="I195" s="39"/>
      <c r="J195" s="40"/>
    </row>
    <row r="196" spans="1:16" x14ac:dyDescent="0.25">
      <c r="A196" s="31" t="s">
        <v>34</v>
      </c>
      <c r="B196" s="31">
        <v>46</v>
      </c>
      <c r="C196" s="32" t="s">
        <v>242</v>
      </c>
      <c r="D196" s="31" t="s">
        <v>36</v>
      </c>
      <c r="E196" s="33" t="s">
        <v>243</v>
      </c>
      <c r="F196" s="34" t="s">
        <v>53</v>
      </c>
      <c r="G196" s="35">
        <v>5</v>
      </c>
      <c r="H196" s="36">
        <v>0</v>
      </c>
      <c r="I196" s="36">
        <f>ROUND(G196*H196,P4)</f>
        <v>0</v>
      </c>
      <c r="J196" s="34" t="s">
        <v>303</v>
      </c>
      <c r="O196" s="37">
        <f>I196*0.21</f>
        <v>0</v>
      </c>
      <c r="P196">
        <v>3</v>
      </c>
    </row>
    <row r="197" spans="1:16" ht="45" x14ac:dyDescent="0.25">
      <c r="A197" s="31" t="s">
        <v>39</v>
      </c>
      <c r="B197" s="38"/>
      <c r="C197" s="39"/>
      <c r="D197" s="39"/>
      <c r="E197" s="33" t="s">
        <v>244</v>
      </c>
      <c r="F197" s="39"/>
      <c r="G197" s="39"/>
      <c r="H197" s="39"/>
      <c r="I197" s="39"/>
      <c r="J197" s="40"/>
    </row>
    <row r="198" spans="1:16" x14ac:dyDescent="0.25">
      <c r="A198" s="31" t="s">
        <v>41</v>
      </c>
      <c r="B198" s="38"/>
      <c r="C198" s="39"/>
      <c r="D198" s="39"/>
      <c r="E198" s="41" t="s">
        <v>241</v>
      </c>
      <c r="F198" s="39"/>
      <c r="G198" s="39"/>
      <c r="H198" s="39"/>
      <c r="I198" s="39"/>
      <c r="J198" s="40"/>
    </row>
    <row r="199" spans="1:16" ht="30" x14ac:dyDescent="0.25">
      <c r="A199" s="31" t="s">
        <v>43</v>
      </c>
      <c r="B199" s="38"/>
      <c r="C199" s="39"/>
      <c r="D199" s="39"/>
      <c r="E199" s="33" t="s">
        <v>204</v>
      </c>
      <c r="F199" s="39"/>
      <c r="G199" s="39"/>
      <c r="H199" s="39"/>
      <c r="I199" s="39"/>
      <c r="J199" s="40"/>
    </row>
    <row r="200" spans="1:16" x14ac:dyDescent="0.25">
      <c r="A200" s="31" t="s">
        <v>34</v>
      </c>
      <c r="B200" s="31">
        <v>47</v>
      </c>
      <c r="C200" s="32" t="s">
        <v>245</v>
      </c>
      <c r="D200" s="31" t="s">
        <v>36</v>
      </c>
      <c r="E200" s="33" t="s">
        <v>246</v>
      </c>
      <c r="F200" s="34" t="s">
        <v>185</v>
      </c>
      <c r="G200" s="35">
        <v>450</v>
      </c>
      <c r="H200" s="36">
        <v>0</v>
      </c>
      <c r="I200" s="36">
        <f>ROUND(G200*H200,P4)</f>
        <v>0</v>
      </c>
      <c r="J200" s="34" t="s">
        <v>303</v>
      </c>
      <c r="O200" s="37">
        <f>I200*0.21</f>
        <v>0</v>
      </c>
      <c r="P200">
        <v>3</v>
      </c>
    </row>
    <row r="201" spans="1:16" ht="60" x14ac:dyDescent="0.25">
      <c r="A201" s="31" t="s">
        <v>39</v>
      </c>
      <c r="B201" s="38"/>
      <c r="C201" s="39"/>
      <c r="D201" s="39"/>
      <c r="E201" s="33" t="s">
        <v>247</v>
      </c>
      <c r="F201" s="39"/>
      <c r="G201" s="39"/>
      <c r="H201" s="39"/>
      <c r="I201" s="39"/>
      <c r="J201" s="40"/>
    </row>
    <row r="202" spans="1:16" x14ac:dyDescent="0.25">
      <c r="A202" s="31" t="s">
        <v>41</v>
      </c>
      <c r="B202" s="38"/>
      <c r="C202" s="39"/>
      <c r="D202" s="39"/>
      <c r="E202" s="41" t="s">
        <v>248</v>
      </c>
      <c r="F202" s="39"/>
      <c r="G202" s="39"/>
      <c r="H202" s="39"/>
      <c r="I202" s="39"/>
      <c r="J202" s="40"/>
    </row>
    <row r="203" spans="1:16" ht="30" x14ac:dyDescent="0.25">
      <c r="A203" s="31" t="s">
        <v>43</v>
      </c>
      <c r="B203" s="38"/>
      <c r="C203" s="39"/>
      <c r="D203" s="39"/>
      <c r="E203" s="33" t="s">
        <v>209</v>
      </c>
      <c r="F203" s="39"/>
      <c r="G203" s="39"/>
      <c r="H203" s="39"/>
      <c r="I203" s="39"/>
      <c r="J203" s="40"/>
    </row>
    <row r="204" spans="1:16" ht="30" x14ac:dyDescent="0.25">
      <c r="A204" s="31" t="s">
        <v>34</v>
      </c>
      <c r="B204" s="31">
        <v>48</v>
      </c>
      <c r="C204" s="32" t="s">
        <v>249</v>
      </c>
      <c r="D204" s="31" t="s">
        <v>36</v>
      </c>
      <c r="E204" s="33" t="s">
        <v>250</v>
      </c>
      <c r="F204" s="34" t="s">
        <v>53</v>
      </c>
      <c r="G204" s="35">
        <v>23</v>
      </c>
      <c r="H204" s="36">
        <v>0</v>
      </c>
      <c r="I204" s="36">
        <f>ROUND(G204*H204,P4)</f>
        <v>0</v>
      </c>
      <c r="J204" s="34" t="s">
        <v>303</v>
      </c>
      <c r="O204" s="37">
        <f>I204*0.21</f>
        <v>0</v>
      </c>
      <c r="P204">
        <v>3</v>
      </c>
    </row>
    <row r="205" spans="1:16" ht="45" x14ac:dyDescent="0.25">
      <c r="A205" s="31" t="s">
        <v>39</v>
      </c>
      <c r="B205" s="38"/>
      <c r="C205" s="39"/>
      <c r="D205" s="39"/>
      <c r="E205" s="33" t="s">
        <v>251</v>
      </c>
      <c r="F205" s="39"/>
      <c r="G205" s="39"/>
      <c r="H205" s="39"/>
      <c r="I205" s="39"/>
      <c r="J205" s="40"/>
    </row>
    <row r="206" spans="1:16" x14ac:dyDescent="0.25">
      <c r="A206" s="31" t="s">
        <v>41</v>
      </c>
      <c r="B206" s="38"/>
      <c r="C206" s="39"/>
      <c r="D206" s="39"/>
      <c r="E206" s="41" t="s">
        <v>252</v>
      </c>
      <c r="F206" s="39"/>
      <c r="G206" s="39"/>
      <c r="H206" s="39"/>
      <c r="I206" s="39"/>
      <c r="J206" s="40"/>
    </row>
    <row r="207" spans="1:16" ht="75" x14ac:dyDescent="0.25">
      <c r="A207" s="31" t="s">
        <v>43</v>
      </c>
      <c r="B207" s="38"/>
      <c r="C207" s="39"/>
      <c r="D207" s="39"/>
      <c r="E207" s="33" t="s">
        <v>231</v>
      </c>
      <c r="F207" s="39"/>
      <c r="G207" s="39"/>
      <c r="H207" s="39"/>
      <c r="I207" s="39"/>
      <c r="J207" s="40"/>
    </row>
    <row r="208" spans="1:16" x14ac:dyDescent="0.25">
      <c r="A208" s="31" t="s">
        <v>34</v>
      </c>
      <c r="B208" s="31">
        <v>49</v>
      </c>
      <c r="C208" s="32" t="s">
        <v>253</v>
      </c>
      <c r="D208" s="31" t="s">
        <v>36</v>
      </c>
      <c r="E208" s="33" t="s">
        <v>254</v>
      </c>
      <c r="F208" s="34" t="s">
        <v>53</v>
      </c>
      <c r="G208" s="35">
        <v>23</v>
      </c>
      <c r="H208" s="36">
        <v>0</v>
      </c>
      <c r="I208" s="36">
        <f>ROUND(G208*H208,P4)</f>
        <v>0</v>
      </c>
      <c r="J208" s="34" t="s">
        <v>303</v>
      </c>
      <c r="O208" s="37">
        <f>I208*0.21</f>
        <v>0</v>
      </c>
      <c r="P208">
        <v>3</v>
      </c>
    </row>
    <row r="209" spans="1:16" ht="45" x14ac:dyDescent="0.25">
      <c r="A209" s="31" t="s">
        <v>39</v>
      </c>
      <c r="B209" s="38"/>
      <c r="C209" s="39"/>
      <c r="D209" s="39"/>
      <c r="E209" s="33" t="s">
        <v>255</v>
      </c>
      <c r="F209" s="39"/>
      <c r="G209" s="39"/>
      <c r="H209" s="39"/>
      <c r="I209" s="39"/>
      <c r="J209" s="40"/>
    </row>
    <row r="210" spans="1:16" x14ac:dyDescent="0.25">
      <c r="A210" s="31" t="s">
        <v>41</v>
      </c>
      <c r="B210" s="38"/>
      <c r="C210" s="39"/>
      <c r="D210" s="39"/>
      <c r="E210" s="41" t="s">
        <v>252</v>
      </c>
      <c r="F210" s="39"/>
      <c r="G210" s="39"/>
      <c r="H210" s="39"/>
      <c r="I210" s="39"/>
      <c r="J210" s="40"/>
    </row>
    <row r="211" spans="1:16" ht="30" x14ac:dyDescent="0.25">
      <c r="A211" s="31" t="s">
        <v>43</v>
      </c>
      <c r="B211" s="38"/>
      <c r="C211" s="39"/>
      <c r="D211" s="39"/>
      <c r="E211" s="33" t="s">
        <v>204</v>
      </c>
      <c r="F211" s="39"/>
      <c r="G211" s="39"/>
      <c r="H211" s="39"/>
      <c r="I211" s="39"/>
      <c r="J211" s="40"/>
    </row>
    <row r="212" spans="1:16" x14ac:dyDescent="0.25">
      <c r="A212" s="31" t="s">
        <v>34</v>
      </c>
      <c r="B212" s="31">
        <v>50</v>
      </c>
      <c r="C212" s="32" t="s">
        <v>256</v>
      </c>
      <c r="D212" s="31" t="s">
        <v>36</v>
      </c>
      <c r="E212" s="33" t="s">
        <v>257</v>
      </c>
      <c r="F212" s="34" t="s">
        <v>185</v>
      </c>
      <c r="G212" s="35">
        <v>2070</v>
      </c>
      <c r="H212" s="36">
        <v>0</v>
      </c>
      <c r="I212" s="36">
        <f>ROUND(G212*H212,P4)</f>
        <v>0</v>
      </c>
      <c r="J212" s="34" t="s">
        <v>303</v>
      </c>
      <c r="O212" s="37">
        <f>I212*0.21</f>
        <v>0</v>
      </c>
      <c r="P212">
        <v>3</v>
      </c>
    </row>
    <row r="213" spans="1:16" ht="60" x14ac:dyDescent="0.25">
      <c r="A213" s="31" t="s">
        <v>39</v>
      </c>
      <c r="B213" s="38"/>
      <c r="C213" s="39"/>
      <c r="D213" s="39"/>
      <c r="E213" s="33" t="s">
        <v>258</v>
      </c>
      <c r="F213" s="39"/>
      <c r="G213" s="39"/>
      <c r="H213" s="39"/>
      <c r="I213" s="39"/>
      <c r="J213" s="40"/>
    </row>
    <row r="214" spans="1:16" x14ac:dyDescent="0.25">
      <c r="A214" s="31" t="s">
        <v>41</v>
      </c>
      <c r="B214" s="38"/>
      <c r="C214" s="39"/>
      <c r="D214" s="39"/>
      <c r="E214" s="41" t="s">
        <v>259</v>
      </c>
      <c r="F214" s="39"/>
      <c r="G214" s="39"/>
      <c r="H214" s="39"/>
      <c r="I214" s="39"/>
      <c r="J214" s="40"/>
    </row>
    <row r="215" spans="1:16" ht="30" x14ac:dyDescent="0.25">
      <c r="A215" s="31" t="s">
        <v>43</v>
      </c>
      <c r="B215" s="38"/>
      <c r="C215" s="39"/>
      <c r="D215" s="39"/>
      <c r="E215" s="33" t="s">
        <v>209</v>
      </c>
      <c r="F215" s="39"/>
      <c r="G215" s="39"/>
      <c r="H215" s="39"/>
      <c r="I215" s="39"/>
      <c r="J215" s="40"/>
    </row>
    <row r="216" spans="1:16" ht="30" x14ac:dyDescent="0.25">
      <c r="A216" s="31" t="s">
        <v>34</v>
      </c>
      <c r="B216" s="31">
        <v>51</v>
      </c>
      <c r="C216" s="32" t="s">
        <v>260</v>
      </c>
      <c r="D216" s="31" t="s">
        <v>36</v>
      </c>
      <c r="E216" s="33" t="s">
        <v>261</v>
      </c>
      <c r="F216" s="34" t="s">
        <v>165</v>
      </c>
      <c r="G216" s="35">
        <v>20</v>
      </c>
      <c r="H216" s="36">
        <v>0</v>
      </c>
      <c r="I216" s="36">
        <f>ROUND(G216*H216,P4)</f>
        <v>0</v>
      </c>
      <c r="J216" s="34" t="s">
        <v>303</v>
      </c>
      <c r="O216" s="37">
        <f>I216*0.21</f>
        <v>0</v>
      </c>
      <c r="P216">
        <v>3</v>
      </c>
    </row>
    <row r="217" spans="1:16" ht="45" x14ac:dyDescent="0.25">
      <c r="A217" s="31" t="s">
        <v>39</v>
      </c>
      <c r="B217" s="38"/>
      <c r="C217" s="39"/>
      <c r="D217" s="39"/>
      <c r="E217" s="33" t="s">
        <v>262</v>
      </c>
      <c r="F217" s="39"/>
      <c r="G217" s="39"/>
      <c r="H217" s="39"/>
      <c r="I217" s="39"/>
      <c r="J217" s="40"/>
    </row>
    <row r="218" spans="1:16" x14ac:dyDescent="0.25">
      <c r="A218" s="31" t="s">
        <v>41</v>
      </c>
      <c r="B218" s="38"/>
      <c r="C218" s="39"/>
      <c r="D218" s="39"/>
      <c r="E218" s="41" t="s">
        <v>263</v>
      </c>
      <c r="F218" s="39"/>
      <c r="G218" s="39"/>
      <c r="H218" s="39"/>
      <c r="I218" s="39"/>
      <c r="J218" s="40"/>
    </row>
    <row r="219" spans="1:16" ht="60" x14ac:dyDescent="0.25">
      <c r="A219" s="31" t="s">
        <v>43</v>
      </c>
      <c r="B219" s="38"/>
      <c r="C219" s="39"/>
      <c r="D219" s="39"/>
      <c r="E219" s="33" t="s">
        <v>264</v>
      </c>
      <c r="F219" s="39"/>
      <c r="G219" s="39"/>
      <c r="H219" s="39"/>
      <c r="I219" s="39"/>
      <c r="J219" s="40"/>
    </row>
    <row r="220" spans="1:16" x14ac:dyDescent="0.25">
      <c r="A220" s="31" t="s">
        <v>34</v>
      </c>
      <c r="B220" s="31">
        <v>52</v>
      </c>
      <c r="C220" s="32" t="s">
        <v>265</v>
      </c>
      <c r="D220" s="31" t="s">
        <v>36</v>
      </c>
      <c r="E220" s="33" t="s">
        <v>266</v>
      </c>
      <c r="F220" s="34" t="s">
        <v>165</v>
      </c>
      <c r="G220" s="35">
        <v>14.2</v>
      </c>
      <c r="H220" s="36">
        <v>0</v>
      </c>
      <c r="I220" s="36">
        <f>ROUND(G220*H220,P4)</f>
        <v>0</v>
      </c>
      <c r="J220" s="34" t="s">
        <v>303</v>
      </c>
      <c r="O220" s="37">
        <f>I220*0.21</f>
        <v>0</v>
      </c>
      <c r="P220">
        <v>3</v>
      </c>
    </row>
    <row r="221" spans="1:16" ht="30" x14ac:dyDescent="0.25">
      <c r="A221" s="31" t="s">
        <v>39</v>
      </c>
      <c r="B221" s="38"/>
      <c r="C221" s="39"/>
      <c r="D221" s="39"/>
      <c r="E221" s="33" t="s">
        <v>267</v>
      </c>
      <c r="F221" s="39"/>
      <c r="G221" s="39"/>
      <c r="H221" s="39"/>
      <c r="I221" s="39"/>
      <c r="J221" s="40"/>
    </row>
    <row r="222" spans="1:16" x14ac:dyDescent="0.25">
      <c r="A222" s="31" t="s">
        <v>41</v>
      </c>
      <c r="B222" s="38"/>
      <c r="C222" s="39"/>
      <c r="D222" s="39"/>
      <c r="E222" s="41" t="s">
        <v>268</v>
      </c>
      <c r="F222" s="39"/>
      <c r="G222" s="39"/>
      <c r="H222" s="39"/>
      <c r="I222" s="39"/>
      <c r="J222" s="40"/>
    </row>
    <row r="223" spans="1:16" ht="30" x14ac:dyDescent="0.25">
      <c r="A223" s="31" t="s">
        <v>43</v>
      </c>
      <c r="B223" s="38"/>
      <c r="C223" s="39"/>
      <c r="D223" s="39"/>
      <c r="E223" s="33" t="s">
        <v>269</v>
      </c>
      <c r="F223" s="39"/>
      <c r="G223" s="39"/>
      <c r="H223" s="39"/>
      <c r="I223" s="39"/>
      <c r="J223" s="40"/>
    </row>
    <row r="224" spans="1:16" x14ac:dyDescent="0.25">
      <c r="A224" s="31" t="s">
        <v>34</v>
      </c>
      <c r="B224" s="31">
        <v>53</v>
      </c>
      <c r="C224" s="32" t="s">
        <v>270</v>
      </c>
      <c r="D224" s="31" t="s">
        <v>36</v>
      </c>
      <c r="E224" s="33" t="s">
        <v>271</v>
      </c>
      <c r="F224" s="34" t="s">
        <v>165</v>
      </c>
      <c r="G224" s="35">
        <v>30.6</v>
      </c>
      <c r="H224" s="36">
        <v>0</v>
      </c>
      <c r="I224" s="36">
        <f>ROUND(G224*H224,P4)</f>
        <v>0</v>
      </c>
      <c r="J224" s="34" t="s">
        <v>303</v>
      </c>
      <c r="O224" s="37">
        <f>I224*0.21</f>
        <v>0</v>
      </c>
      <c r="P224">
        <v>3</v>
      </c>
    </row>
    <row r="225" spans="1:16" ht="30" x14ac:dyDescent="0.25">
      <c r="A225" s="31" t="s">
        <v>39</v>
      </c>
      <c r="B225" s="38"/>
      <c r="C225" s="39"/>
      <c r="D225" s="39"/>
      <c r="E225" s="33" t="s">
        <v>272</v>
      </c>
      <c r="F225" s="39"/>
      <c r="G225" s="39"/>
      <c r="H225" s="39"/>
      <c r="I225" s="39"/>
      <c r="J225" s="40"/>
    </row>
    <row r="226" spans="1:16" x14ac:dyDescent="0.25">
      <c r="A226" s="31" t="s">
        <v>41</v>
      </c>
      <c r="B226" s="38"/>
      <c r="C226" s="39"/>
      <c r="D226" s="39"/>
      <c r="E226" s="41" t="s">
        <v>273</v>
      </c>
      <c r="F226" s="39"/>
      <c r="G226" s="39"/>
      <c r="H226" s="39"/>
      <c r="I226" s="39"/>
      <c r="J226" s="40"/>
    </row>
    <row r="227" spans="1:16" ht="45" x14ac:dyDescent="0.25">
      <c r="A227" s="31" t="s">
        <v>43</v>
      </c>
      <c r="B227" s="38"/>
      <c r="C227" s="39"/>
      <c r="D227" s="39"/>
      <c r="E227" s="33" t="s">
        <v>274</v>
      </c>
      <c r="F227" s="39"/>
      <c r="G227" s="39"/>
      <c r="H227" s="39"/>
      <c r="I227" s="39"/>
      <c r="J227" s="40"/>
    </row>
    <row r="228" spans="1:16" ht="30" x14ac:dyDescent="0.25">
      <c r="A228" s="31" t="s">
        <v>34</v>
      </c>
      <c r="B228" s="31">
        <v>54</v>
      </c>
      <c r="C228" s="32" t="s">
        <v>275</v>
      </c>
      <c r="D228" s="31" t="s">
        <v>36</v>
      </c>
      <c r="E228" s="33" t="s">
        <v>276</v>
      </c>
      <c r="F228" s="34" t="s">
        <v>165</v>
      </c>
      <c r="G228" s="35">
        <v>3.2</v>
      </c>
      <c r="H228" s="36">
        <v>0</v>
      </c>
      <c r="I228" s="36">
        <f>ROUND(G228*H228,P4)</f>
        <v>0</v>
      </c>
      <c r="J228" s="34" t="s">
        <v>303</v>
      </c>
      <c r="O228" s="37">
        <f>I228*0.21</f>
        <v>0</v>
      </c>
      <c r="P228">
        <v>3</v>
      </c>
    </row>
    <row r="229" spans="1:16" ht="45" x14ac:dyDescent="0.25">
      <c r="A229" s="31" t="s">
        <v>39</v>
      </c>
      <c r="B229" s="38"/>
      <c r="C229" s="39"/>
      <c r="D229" s="39"/>
      <c r="E229" s="33" t="s">
        <v>277</v>
      </c>
      <c r="F229" s="39"/>
      <c r="G229" s="39"/>
      <c r="H229" s="39"/>
      <c r="I229" s="39"/>
      <c r="J229" s="40"/>
    </row>
    <row r="230" spans="1:16" x14ac:dyDescent="0.25">
      <c r="A230" s="31" t="s">
        <v>41</v>
      </c>
      <c r="B230" s="38"/>
      <c r="C230" s="39"/>
      <c r="D230" s="39"/>
      <c r="E230" s="41" t="s">
        <v>278</v>
      </c>
      <c r="F230" s="39"/>
      <c r="G230" s="39"/>
      <c r="H230" s="39"/>
      <c r="I230" s="39"/>
      <c r="J230" s="40"/>
    </row>
    <row r="231" spans="1:16" ht="45" x14ac:dyDescent="0.25">
      <c r="A231" s="31" t="s">
        <v>43</v>
      </c>
      <c r="B231" s="38"/>
      <c r="C231" s="39"/>
      <c r="D231" s="39"/>
      <c r="E231" s="33" t="s">
        <v>274</v>
      </c>
      <c r="F231" s="39"/>
      <c r="G231" s="39"/>
      <c r="H231" s="39"/>
      <c r="I231" s="39"/>
      <c r="J231" s="40"/>
    </row>
    <row r="232" spans="1:16" x14ac:dyDescent="0.25">
      <c r="A232" s="31" t="s">
        <v>34</v>
      </c>
      <c r="B232" s="31">
        <v>55</v>
      </c>
      <c r="C232" s="32" t="s">
        <v>279</v>
      </c>
      <c r="D232" s="31" t="s">
        <v>36</v>
      </c>
      <c r="E232" s="33" t="s">
        <v>280</v>
      </c>
      <c r="F232" s="34" t="s">
        <v>117</v>
      </c>
      <c r="G232" s="35">
        <v>46.006</v>
      </c>
      <c r="H232" s="36">
        <v>0</v>
      </c>
      <c r="I232" s="36">
        <f>ROUND(G232*H232,P4)</f>
        <v>0</v>
      </c>
      <c r="J232" s="34" t="s">
        <v>303</v>
      </c>
      <c r="O232" s="37">
        <f>I232*0.21</f>
        <v>0</v>
      </c>
      <c r="P232">
        <v>3</v>
      </c>
    </row>
    <row r="233" spans="1:16" ht="45" x14ac:dyDescent="0.25">
      <c r="A233" s="31" t="s">
        <v>39</v>
      </c>
      <c r="B233" s="38"/>
      <c r="C233" s="39"/>
      <c r="D233" s="39"/>
      <c r="E233" s="33" t="s">
        <v>281</v>
      </c>
      <c r="F233" s="39"/>
      <c r="G233" s="39"/>
      <c r="H233" s="39"/>
      <c r="I233" s="39"/>
      <c r="J233" s="40"/>
    </row>
    <row r="234" spans="1:16" ht="120" x14ac:dyDescent="0.25">
      <c r="A234" s="31" t="s">
        <v>41</v>
      </c>
      <c r="B234" s="38"/>
      <c r="C234" s="39"/>
      <c r="D234" s="39"/>
      <c r="E234" s="41" t="s">
        <v>282</v>
      </c>
      <c r="F234" s="39"/>
      <c r="G234" s="39"/>
      <c r="H234" s="39"/>
      <c r="I234" s="39"/>
      <c r="J234" s="40"/>
    </row>
    <row r="235" spans="1:16" ht="30" x14ac:dyDescent="0.25">
      <c r="A235" s="31" t="s">
        <v>43</v>
      </c>
      <c r="B235" s="38"/>
      <c r="C235" s="39"/>
      <c r="D235" s="39"/>
      <c r="E235" s="33" t="s">
        <v>283</v>
      </c>
      <c r="F235" s="39"/>
      <c r="G235" s="39"/>
      <c r="H235" s="39"/>
      <c r="I235" s="39"/>
      <c r="J235" s="40"/>
    </row>
    <row r="236" spans="1:16" x14ac:dyDescent="0.25">
      <c r="A236" s="31" t="s">
        <v>34</v>
      </c>
      <c r="B236" s="31">
        <v>56</v>
      </c>
      <c r="C236" s="32" t="s">
        <v>284</v>
      </c>
      <c r="D236" s="31" t="s">
        <v>36</v>
      </c>
      <c r="E236" s="33" t="s">
        <v>285</v>
      </c>
      <c r="F236" s="34" t="s">
        <v>64</v>
      </c>
      <c r="G236" s="35">
        <v>2.3519999999999999</v>
      </c>
      <c r="H236" s="36">
        <v>0</v>
      </c>
      <c r="I236" s="36">
        <f>ROUND(G236*H236,P4)</f>
        <v>0</v>
      </c>
      <c r="J236" s="34" t="s">
        <v>303</v>
      </c>
      <c r="O236" s="37">
        <f>I236*0.21</f>
        <v>0</v>
      </c>
      <c r="P236">
        <v>3</v>
      </c>
    </row>
    <row r="237" spans="1:16" ht="90" x14ac:dyDescent="0.25">
      <c r="A237" s="31" t="s">
        <v>39</v>
      </c>
      <c r="B237" s="38"/>
      <c r="C237" s="39"/>
      <c r="D237" s="39"/>
      <c r="E237" s="33" t="s">
        <v>286</v>
      </c>
      <c r="F237" s="39"/>
      <c r="G237" s="39"/>
      <c r="H237" s="39"/>
      <c r="I237" s="39"/>
      <c r="J237" s="40"/>
    </row>
    <row r="238" spans="1:16" ht="45" x14ac:dyDescent="0.25">
      <c r="A238" s="31" t="s">
        <v>41</v>
      </c>
      <c r="B238" s="38"/>
      <c r="C238" s="39"/>
      <c r="D238" s="39"/>
      <c r="E238" s="41" t="s">
        <v>287</v>
      </c>
      <c r="F238" s="39"/>
      <c r="G238" s="39"/>
      <c r="H238" s="39"/>
      <c r="I238" s="39"/>
      <c r="J238" s="40"/>
    </row>
    <row r="239" spans="1:16" ht="150" x14ac:dyDescent="0.25">
      <c r="A239" s="31" t="s">
        <v>43</v>
      </c>
      <c r="B239" s="38"/>
      <c r="C239" s="39"/>
      <c r="D239" s="39"/>
      <c r="E239" s="33" t="s">
        <v>288</v>
      </c>
      <c r="F239" s="39"/>
      <c r="G239" s="39"/>
      <c r="H239" s="39"/>
      <c r="I239" s="39"/>
      <c r="J239" s="40"/>
    </row>
    <row r="240" spans="1:16" x14ac:dyDescent="0.25">
      <c r="A240" s="31" t="s">
        <v>34</v>
      </c>
      <c r="B240" s="31">
        <v>57</v>
      </c>
      <c r="C240" s="32" t="s">
        <v>289</v>
      </c>
      <c r="D240" s="31" t="s">
        <v>36</v>
      </c>
      <c r="E240" s="33" t="s">
        <v>290</v>
      </c>
      <c r="F240" s="34" t="s">
        <v>38</v>
      </c>
      <c r="G240" s="35">
        <v>0.51</v>
      </c>
      <c r="H240" s="36">
        <v>0</v>
      </c>
      <c r="I240" s="36">
        <f>ROUND(G240*H240,P4)</f>
        <v>0</v>
      </c>
      <c r="J240" s="34" t="s">
        <v>303</v>
      </c>
      <c r="O240" s="37">
        <f>I240*0.21</f>
        <v>0</v>
      </c>
      <c r="P240">
        <v>3</v>
      </c>
    </row>
    <row r="241" spans="1:16" ht="75" x14ac:dyDescent="0.25">
      <c r="A241" s="31" t="s">
        <v>39</v>
      </c>
      <c r="B241" s="38"/>
      <c r="C241" s="39"/>
      <c r="D241" s="39"/>
      <c r="E241" s="33" t="s">
        <v>291</v>
      </c>
      <c r="F241" s="39"/>
      <c r="G241" s="39"/>
      <c r="H241" s="39"/>
      <c r="I241" s="39"/>
      <c r="J241" s="40"/>
    </row>
    <row r="242" spans="1:16" x14ac:dyDescent="0.25">
      <c r="A242" s="31" t="s">
        <v>41</v>
      </c>
      <c r="B242" s="38"/>
      <c r="C242" s="39"/>
      <c r="D242" s="39"/>
      <c r="E242" s="41" t="s">
        <v>292</v>
      </c>
      <c r="F242" s="39"/>
      <c r="G242" s="39"/>
      <c r="H242" s="39"/>
      <c r="I242" s="39"/>
      <c r="J242" s="40"/>
    </row>
    <row r="243" spans="1:16" ht="150" x14ac:dyDescent="0.25">
      <c r="A243" s="31" t="s">
        <v>43</v>
      </c>
      <c r="B243" s="38"/>
      <c r="C243" s="39"/>
      <c r="D243" s="39"/>
      <c r="E243" s="33" t="s">
        <v>293</v>
      </c>
      <c r="F243" s="39"/>
      <c r="G243" s="39"/>
      <c r="H243" s="39"/>
      <c r="I243" s="39"/>
      <c r="J243" s="40"/>
    </row>
    <row r="244" spans="1:16" x14ac:dyDescent="0.25">
      <c r="A244" s="31" t="s">
        <v>34</v>
      </c>
      <c r="B244" s="31">
        <v>58</v>
      </c>
      <c r="C244" s="32" t="s">
        <v>294</v>
      </c>
      <c r="D244" s="31" t="s">
        <v>36</v>
      </c>
      <c r="E244" s="33" t="s">
        <v>295</v>
      </c>
      <c r="F244" s="34" t="s">
        <v>117</v>
      </c>
      <c r="G244" s="35">
        <v>10.71</v>
      </c>
      <c r="H244" s="36">
        <v>0</v>
      </c>
      <c r="I244" s="36">
        <f>ROUND(G244*H244,P4)</f>
        <v>0</v>
      </c>
      <c r="J244" s="34" t="s">
        <v>303</v>
      </c>
      <c r="O244" s="37">
        <f>I244*0.21</f>
        <v>0</v>
      </c>
      <c r="P244">
        <v>3</v>
      </c>
    </row>
    <row r="245" spans="1:16" ht="75" x14ac:dyDescent="0.25">
      <c r="A245" s="31" t="s">
        <v>39</v>
      </c>
      <c r="B245" s="38"/>
      <c r="C245" s="39"/>
      <c r="D245" s="39"/>
      <c r="E245" s="33" t="s">
        <v>296</v>
      </c>
      <c r="F245" s="39"/>
      <c r="G245" s="39"/>
      <c r="H245" s="39"/>
      <c r="I245" s="39"/>
      <c r="J245" s="40"/>
    </row>
    <row r="246" spans="1:16" ht="45" x14ac:dyDescent="0.25">
      <c r="A246" s="31" t="s">
        <v>41</v>
      </c>
      <c r="B246" s="38"/>
      <c r="C246" s="39"/>
      <c r="D246" s="39"/>
      <c r="E246" s="41" t="s">
        <v>297</v>
      </c>
      <c r="F246" s="39"/>
      <c r="G246" s="39"/>
      <c r="H246" s="39"/>
      <c r="I246" s="39"/>
      <c r="J246" s="40"/>
    </row>
    <row r="247" spans="1:16" ht="165" x14ac:dyDescent="0.25">
      <c r="A247" s="31" t="s">
        <v>43</v>
      </c>
      <c r="B247" s="42"/>
      <c r="C247" s="43"/>
      <c r="D247" s="43"/>
      <c r="E247" s="33" t="s">
        <v>298</v>
      </c>
      <c r="F247" s="43"/>
      <c r="G247" s="43"/>
      <c r="H247" s="43"/>
      <c r="I247" s="43"/>
      <c r="J247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PC-LOUCKA-HP\Mirek</dc:creator>
  <cp:lastModifiedBy>Procházková Zuzana</cp:lastModifiedBy>
  <dcterms:created xsi:type="dcterms:W3CDTF">2023-08-01T12:57:16Z</dcterms:created>
  <dcterms:modified xsi:type="dcterms:W3CDTF">2024-07-15T11:33:29Z</dcterms:modified>
</cp:coreProperties>
</file>